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l\AppData\Local\Microsoft\Windows\INetCache\Content.Outlook\JT6JYNHR\"/>
    </mc:Choice>
  </mc:AlternateContent>
  <bookViews>
    <workbookView xWindow="-120" yWindow="-120" windowWidth="24240" windowHeight="13020"/>
  </bookViews>
  <sheets>
    <sheet name="т. 4.1. сводная таблица данных " sheetId="9" r:id="rId1"/>
  </sheets>
  <definedNames>
    <definedName name="_xlnm._FilterDatabase" localSheetId="0" hidden="1">'т. 4.1. сводная таблица данных '!$A$7:$CS$24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8" i="9" l="1"/>
  <c r="CP9" i="9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L8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P8" i="9"/>
  <c r="BB8" i="9" s="1"/>
  <c r="BP9" i="9"/>
  <c r="BB9" i="9" s="1"/>
  <c r="BP10" i="9"/>
  <c r="BB10" i="9" s="1"/>
  <c r="BP11" i="9"/>
  <c r="BB11" i="9" s="1"/>
  <c r="BP12" i="9"/>
  <c r="BB12" i="9" s="1"/>
  <c r="BP13" i="9"/>
  <c r="BB13" i="9" s="1"/>
  <c r="BP14" i="9"/>
  <c r="BB14" i="9" s="1"/>
  <c r="BP15" i="9"/>
  <c r="BB15" i="9" s="1"/>
  <c r="BP16" i="9"/>
  <c r="BB16" i="9" s="1"/>
  <c r="BP17" i="9"/>
  <c r="BB17" i="9" s="1"/>
  <c r="BP18" i="9"/>
  <c r="BB18" i="9" s="1"/>
  <c r="BP19" i="9"/>
  <c r="BB19" i="9" s="1"/>
  <c r="BP20" i="9"/>
  <c r="BB20" i="9" s="1"/>
  <c r="BP21" i="9"/>
  <c r="BB21" i="9" s="1"/>
  <c r="BP22" i="9"/>
  <c r="BB22" i="9" s="1"/>
  <c r="BP23" i="9"/>
  <c r="BB23" i="9" s="1"/>
  <c r="BP24" i="9"/>
  <c r="BB24" i="9" s="1"/>
  <c r="AX8" i="9"/>
  <c r="AP8" i="9" s="1"/>
  <c r="AX9" i="9"/>
  <c r="AP9" i="9" s="1"/>
  <c r="AX10" i="9"/>
  <c r="AP10" i="9" s="1"/>
  <c r="AX11" i="9"/>
  <c r="AP11" i="9" s="1"/>
  <c r="AX12" i="9"/>
  <c r="AP12" i="9" s="1"/>
  <c r="AX13" i="9"/>
  <c r="AP13" i="9" s="1"/>
  <c r="AX14" i="9"/>
  <c r="AP14" i="9" s="1"/>
  <c r="AX15" i="9"/>
  <c r="AP15" i="9" s="1"/>
  <c r="AX16" i="9"/>
  <c r="AP16" i="9" s="1"/>
  <c r="AX17" i="9"/>
  <c r="AP17" i="9" s="1"/>
  <c r="AX18" i="9"/>
  <c r="AP18" i="9" s="1"/>
  <c r="AX19" i="9"/>
  <c r="AP19" i="9" s="1"/>
  <c r="AX20" i="9"/>
  <c r="AP20" i="9" s="1"/>
  <c r="AX21" i="9"/>
  <c r="AP21" i="9" s="1"/>
  <c r="AX22" i="9"/>
  <c r="AP22" i="9" s="1"/>
  <c r="AX23" i="9"/>
  <c r="AP23" i="9" s="1"/>
  <c r="AX24" i="9"/>
  <c r="AP24" i="9" s="1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G13" i="9"/>
  <c r="F13" i="9" s="1"/>
  <c r="G14" i="9"/>
  <c r="F14" i="9" s="1"/>
  <c r="G15" i="9"/>
  <c r="F15" i="9" s="1"/>
  <c r="G16" i="9"/>
  <c r="F16" i="9" s="1"/>
  <c r="G17" i="9"/>
  <c r="F17" i="9" s="1"/>
  <c r="G18" i="9"/>
  <c r="F18" i="9" s="1"/>
  <c r="G19" i="9"/>
  <c r="F19" i="9" s="1"/>
  <c r="G20" i="9"/>
  <c r="F20" i="9" s="1"/>
  <c r="G21" i="9"/>
  <c r="F21" i="9" s="1"/>
  <c r="G22" i="9"/>
  <c r="F22" i="9" s="1"/>
  <c r="G23" i="9"/>
  <c r="F23" i="9" s="1"/>
  <c r="G24" i="9"/>
  <c r="F24" i="9" s="1"/>
  <c r="G8" i="9"/>
  <c r="F8" i="9" s="1"/>
  <c r="G9" i="9"/>
  <c r="F9" i="9" s="1"/>
  <c r="G10" i="9"/>
  <c r="F10" i="9" s="1"/>
  <c r="G11" i="9"/>
  <c r="F11" i="9" s="1"/>
  <c r="G12" i="9"/>
  <c r="F12" i="9" s="1"/>
  <c r="CG14" i="9" l="1"/>
  <c r="CG21" i="9"/>
  <c r="CG17" i="9"/>
  <c r="AG21" i="9"/>
  <c r="E21" i="9" s="1"/>
  <c r="AG13" i="9"/>
  <c r="E13" i="9" s="1"/>
  <c r="BT12" i="9"/>
  <c r="CG13" i="9"/>
  <c r="CG20" i="9"/>
  <c r="CG12" i="9"/>
  <c r="CG19" i="9"/>
  <c r="BT9" i="9"/>
  <c r="BT23" i="9"/>
  <c r="AG16" i="9"/>
  <c r="E16" i="9" s="1"/>
  <c r="AG8" i="9"/>
  <c r="E8" i="9" s="1"/>
  <c r="BT15" i="9"/>
  <c r="CG9" i="9"/>
  <c r="BT17" i="9"/>
  <c r="BT19" i="9"/>
  <c r="BT11" i="9"/>
  <c r="AG17" i="9"/>
  <c r="E17" i="9" s="1"/>
  <c r="AG9" i="9"/>
  <c r="E9" i="9" s="1"/>
  <c r="BT24" i="9"/>
  <c r="AG22" i="9"/>
  <c r="E22" i="9" s="1"/>
  <c r="AG14" i="9"/>
  <c r="E14" i="9" s="1"/>
  <c r="BT20" i="9"/>
  <c r="CG23" i="9"/>
  <c r="CG22" i="9"/>
  <c r="BT14" i="9"/>
  <c r="BT8" i="9"/>
  <c r="CG24" i="9"/>
  <c r="CG15" i="9"/>
  <c r="BT21" i="9"/>
  <c r="BT13" i="9"/>
  <c r="CG18" i="9"/>
  <c r="BT22" i="9"/>
  <c r="BT16" i="9"/>
  <c r="CG11" i="9"/>
  <c r="CG16" i="9"/>
  <c r="CG8" i="9"/>
  <c r="CG10" i="9"/>
  <c r="BT18" i="9"/>
  <c r="BT10" i="9"/>
  <c r="AG15" i="9"/>
  <c r="E15" i="9" s="1"/>
  <c r="AG23" i="9"/>
  <c r="E23" i="9" s="1"/>
  <c r="AG20" i="9"/>
  <c r="E20" i="9" s="1"/>
  <c r="AG12" i="9"/>
  <c r="E12" i="9" s="1"/>
  <c r="AG24" i="9"/>
  <c r="E24" i="9" s="1"/>
  <c r="AG19" i="9"/>
  <c r="E19" i="9" s="1"/>
  <c r="AG11" i="9"/>
  <c r="E11" i="9" s="1"/>
  <c r="AG18" i="9"/>
  <c r="E18" i="9" s="1"/>
  <c r="AG10" i="9"/>
  <c r="E10" i="9" s="1"/>
  <c r="D19" i="9" l="1"/>
  <c r="D20" i="9"/>
  <c r="D11" i="9"/>
  <c r="D17" i="9"/>
  <c r="D15" i="9"/>
  <c r="D18" i="9"/>
  <c r="D12" i="9"/>
  <c r="D14" i="9"/>
  <c r="D13" i="9"/>
  <c r="D8" i="9"/>
  <c r="D23" i="9"/>
  <c r="D9" i="9"/>
  <c r="D22" i="9"/>
  <c r="D21" i="9"/>
  <c r="D24" i="9"/>
  <c r="D16" i="9"/>
  <c r="D10" i="9"/>
</calcChain>
</file>

<file path=xl/sharedStrings.xml><?xml version="1.0" encoding="utf-8"?>
<sst xmlns="http://schemas.openxmlformats.org/spreadsheetml/2006/main" count="159" uniqueCount="94">
  <si>
    <t>№</t>
  </si>
  <si>
    <t>Показатели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</si>
  <si>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</si>
  <si>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1.3.1. удовлетворенность открытостью, полнотой и доступностью информации о деятельности организации, размещенной на информационных стендах</t>
  </si>
  <si>
    <t>1.3.2. удовлетворенность открытостью, полнотой и доступностью информации о деятельности организации, размещенной на на сайте организации</t>
  </si>
  <si>
    <t xml:space="preserve">2 - критерий комфортности условий предоставлений услуг 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</si>
  <si>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</si>
  <si>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</si>
  <si>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 xml:space="preserve">1 - критерий открытости и доступности информации об организации </t>
  </si>
  <si>
    <t>3 - критерий доступности услуг для инвалидов</t>
  </si>
  <si>
    <t>Учреждения</t>
  </si>
  <si>
    <t>Интегральное значение в части показателей, характеризующих общий критерий оценки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</si>
  <si>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 </t>
  </si>
  <si>
    <t>2.1. Обеспечение в организации комфортных условий для предоставления услуг</t>
  </si>
  <si>
    <t>3.1. Оборудование территории, прилегающей к организации, и ее помещений с учетом доступности для инвалидов</t>
  </si>
  <si>
    <t>3.2. Обеспечение в организации условий доступности, позволяющих инвалидам получать услуги наравне с другими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</si>
  <si>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</t>
  </si>
  <si>
    <t>По совокупности учреждений, включенных в перечень организаций, подлежащих независимой оценке</t>
  </si>
  <si>
    <r>
      <t>1.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</si>
  <si>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t>2. место нахождения организации культуры и ее филиалов (при наличии)</t>
  </si>
  <si>
    <t>3. 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</si>
  <si>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r>
      <t xml:space="preserve">4. 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 (при наличии)</t>
    </r>
  </si>
  <si>
    <t>5.   режим, график работы организации культуры</t>
  </si>
  <si>
    <r>
      <t>6.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виды предоставляемых услуг организацией культуры; 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</si>
  <si>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</si>
  <si>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8.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результаты независимой оценки качества условий оказания услуг, план по устранению недостатков, выявленных по итогам независимой оценки качества и отчет по устранению недостатков, выявленных по итогам независимой оценки качества</t>
    </r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</si>
  <si>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</si>
  <si>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место нахождения организации культуры и ее филиалов (при наличии)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</si>
  <si>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режим, график работы организации культуры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</si>
  <si>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материально-техническое обеспечение предоставления услуг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</si>
  <si>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 xml:space="preserve"> 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</si>
  <si>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</si>
  <si>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11.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и отчеты их выполнения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</si>
  <si>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контактный телефон организации для получения консультаций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</si>
  <si>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 xml:space="preserve">адрес электронной почты организации для получения консультаций 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</si>
  <si>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комфортной зоны отдыха (ожидания)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</si>
  <si>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понятность навигации внутри организации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</si>
  <si>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доступность питьевой воды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</si>
  <si>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санитарно-гигиенических помещений и их и удовлетворительное состояние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</si>
  <si>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санитарное состояние помещений организаций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</si>
  <si>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</si>
  <si>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оборудование входных групп пандусами/подъемными платформами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</si>
  <si>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выделенных стоянок для автотранспортных средств инвалидов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</si>
  <si>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адаптированных лифтов, поручней, расширенных дверных проемов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</si>
  <si>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кнопки вызова персонала, сменных кресел-колясок, альтернативного пути движения в случае установки на входе рамочных металлоискателей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</si>
  <si>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специально оборудованных санитарно-гигиенических помещений в организации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</si>
  <si>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для инвалидов по слуху и зрению звуковой и зрительной информации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</si>
  <si>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надписей, знаков и иной текстовой и графической информации знаками, выполненными рельефно-точечным шрифтом Брайля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</si>
  <si>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предоставления инвалидам по слуху (слуху и зрению) услуг сурдопереводчика (тифлосурдопереводчика)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</si>
  <si>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виды предоставляемых услуг организацией культуры. Перечень оказываемых платных услуг (при наличии);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</t>
    </r>
  </si>
  <si>
    <t>значение показателя</t>
  </si>
  <si>
    <t>5.2. Доля получателей услуг, удовлетворенных графиком работы организации</t>
  </si>
  <si>
    <t xml:space="preserve">5.3. Доля получателей услуг, удовлетворенных в целом условиями оказания услуг в организации </t>
  </si>
  <si>
    <t xml:space="preserve">5.1.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</si>
  <si>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</si>
  <si>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</t>
  </si>
  <si>
    <t>3.3. Доля получателей услуг, удовлетворенных доступностью услуг для инвалидов</t>
  </si>
  <si>
    <t>удовлетворен полностью</t>
  </si>
  <si>
    <t>удовлетворен</t>
  </si>
  <si>
    <t>не удовлетворен</t>
  </si>
  <si>
    <t>1.1.2. Соответствие информации о деятельности организации, размещенной на официальном сайте организации в  сети «Интернет» требованиям приказа Минкультуры РФ № 277</t>
  </si>
  <si>
    <t>1.1.1. Соответствие информации о деятельности организации, размещенной на информационных стендах в помещении необходимым требованиям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</si>
  <si>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 </t>
  </si>
  <si>
    <t>2.3. Доля получателей услуг, удовлетворенных комфортностью условий предоставления услуг</t>
  </si>
  <si>
    <t>Таблица 4.1. Общий свод организаций культуры по интегральным значениям,  общих критериям и показателям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</si>
  <si>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</si>
  <si>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</si>
  <si>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  </r>
  </si>
  <si>
    <r>
      <t>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электронные сервисы (форма для подачи электронного обращения/жалобы/предложения, получения консультации по оказываемым услугам и иных) или раздела официального сайта «Часто задаваемые вопросы»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</si>
  <si>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альтернативной версии официального сайта организации в сети "Интернет" для инвалидов по зрению</t>
    </r>
  </si>
  <si>
    <t>5.   компетентность работы персонала с посетителями-инвалидами, помощь, оказываемая работниками организации, прошедшими необходимое обучение (инструктирование) (возможность сопровождения работниками организации)</t>
  </si>
  <si>
    <t>6. наличие возможности предоставления услуги в дистанционном режиме или на дому</t>
  </si>
  <si>
    <t>Значение по совокупности общих критериев в части показателей, характеризующих общие критерии оценки</t>
  </si>
  <si>
    <t>Значение в части показателей, характеризующих общий критерий оценки</t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</si>
  <si>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обеспечение технической возможности выражения получателем услуг мнения о качестве оказания услуг (наличие анкеты для опроса, гиперссылки или QR-кода для перехода на нее)</t>
    </r>
  </si>
  <si>
    <t>Муниципальное автономное учреждение культуры "Районный Дом культуры им. Кирова Болотнинского района" Новосибирской области</t>
  </si>
  <si>
    <t>Муниципальное казённое учреждение культуры "Ачинское сельское культурное объединение" Болотнинского района Новосибирской области</t>
  </si>
  <si>
    <t>Муниципальное казённое учреждение культуры "Баратаевское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</si>
  <si>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Байкал Болотнинского района Новосибирской области</t>
  </si>
  <si>
    <t>Муниципальное казенное учреждение культуры" Боровское сельское культурное объединение" Болотнинского района Новосибирской области</t>
  </si>
  <si>
    <t>Муниципальное казенное учреждение культуры "Культурно-досуговое объединение" с. Варламово Болотнинского района Новосибирской области</t>
  </si>
  <si>
    <t>Муниципальное казённое учреждение культуры "Культурно-досуговое объединение" п. Дивинка Болотнинского района Нововосибирской области</t>
  </si>
  <si>
    <t>Муниципальное казённое учреждение культуры Егоровское культурно - досуговое объединение" Болотнинского района Новосибирской области</t>
  </si>
  <si>
    <t>Муниципальное казённое учреждение культуры «Зудовский центр культуры и досуга» Болотнинского района Новосибирской области</t>
  </si>
  <si>
    <t>Муниципальное казенное учреждение культуры "Культурно-досуговое объединение" с. Карасево Болотнинского района Новосибирской области</t>
  </si>
  <si>
    <t>Муниципальное казённое учреждение культуры "Корниловское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</si>
  <si>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Кунчурук Болотнинского района Новосибирской области</t>
  </si>
  <si>
    <t>Муниципальное казенное учреждение культуры "Новобибеевское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</si>
  <si>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 досуговое объединение" с. Ояш Болотниского района Новосибирской области</t>
  </si>
  <si>
    <t>Муниципальное казённое учреждение культуры "Светлополянский центр культуры и досуга" Болотнинского района Новосибирской области</t>
  </si>
  <si>
    <t>Муниципальное казенное учреждение культуры «Болотнинская централизованная библиотечная система»</t>
  </si>
  <si>
    <t>Муниципальное казённое учреждение культуры «Болотнинский районный историко-краеведческий музей»</t>
  </si>
  <si>
    <t>таблица 4 Сводная таблица собранных и расчетных данных об условиях оказания услуг организациями культуры Новосибирской области для независимой оценки качества в 2024 году</t>
  </si>
  <si>
    <t>Болотнинский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</si>
</sst>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04">
    <xf numFmtId="0" fontId="0" fillId="0" borderId="0" xfId="0"/>
    <xf numFmtId="0" fontId="0" fillId="0" borderId="0" xfId="0" applyAlignment="1"/>
    <xf numFmtId="2" fontId="2" fillId="5" borderId="1" xfId="0" applyNumberFormat="1" applyFont="1" applyFill="1" applyBorder="1" applyAlignment="1">
      <alignment horizontal="right" wrapText="1"/>
    </xf>
    <xf numFmtId="2" fontId="2" fillId="5" borderId="3" xfId="0" applyNumberFormat="1" applyFont="1" applyFill="1" applyBorder="1" applyAlignment="1">
      <alignment horizontal="right" wrapText="1"/>
    </xf>
    <xf numFmtId="0" fontId="0" fillId="8" borderId="1" xfId="0" applyFill="1" applyBorder="1"/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9" borderId="4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2" fontId="2" fillId="5" borderId="4" xfId="0" applyNumberFormat="1" applyFont="1" applyFill="1" applyBorder="1" applyAlignment="1">
      <alignment horizontal="right" wrapText="1"/>
    </xf>
    <xf numFmtId="0" fontId="1" fillId="7" borderId="12" xfId="0" applyFont="1" applyFill="1" applyBorder="1" applyAlignment="1">
      <alignment horizontal="center" vertical="center" textRotation="90"/>
    </xf>
    <xf numFmtId="2" fontId="2" fillId="5" borderId="6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center" vertical="center" textRotation="90" wrapText="1"/>
    </xf>
    <xf numFmtId="2" fontId="2" fillId="5" borderId="15" xfId="0" applyNumberFormat="1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center" vertical="center" textRotation="90"/>
    </xf>
    <xf numFmtId="0" fontId="0" fillId="8" borderId="6" xfId="0" applyFill="1" applyBorder="1"/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/>
    </xf>
    <xf numFmtId="2" fontId="2" fillId="5" borderId="4" xfId="0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4"/>
  <sheetViews>
    <sheetView tabSelected="1" zoomScale="85" zoomScaleNormal="85" workbookViewId="0">
      <selection activeCell="C35" sqref="C35"/>
    </sheetView>
  </sheetViews>
  <sheetFormatPr defaultRowHeight="14.25" customHeight="1" x14ac:dyDescent="0.25"/>
  <cols>
    <col min="1" max="1" width="5.5703125" style="43" customWidth="1"/>
    <col min="2" max="2" width="33.5703125" style="43" customWidth="1"/>
    <col min="3" max="3" width="102.140625" style="50" customWidth="1"/>
    <col min="4" max="4" width="17.140625" style="43" customWidth="1"/>
    <col min="5" max="5" width="8.5703125" style="43" customWidth="1"/>
    <col min="6" max="6" width="11.7109375" style="43" customWidth="1"/>
    <col min="7" max="7" width="7.7109375" style="43" customWidth="1"/>
    <col min="8" max="15" width="5.140625" style="43" customWidth="1"/>
    <col min="16" max="27" width="6.42578125" style="43" customWidth="1"/>
    <col min="28" max="28" width="7.7109375" style="43" customWidth="1"/>
    <col min="29" max="32" width="5.42578125" style="43" customWidth="1"/>
    <col min="33" max="33" width="17.140625" style="43" customWidth="1"/>
    <col min="34" max="34" width="11.140625" style="43" customWidth="1"/>
    <col min="35" max="41" width="10.7109375" style="43" customWidth="1"/>
    <col min="42" max="42" width="7.7109375" style="43" customWidth="1"/>
    <col min="43" max="43" width="7.7109375" style="49" customWidth="1"/>
    <col min="44" max="44" width="7.7109375" style="43" customWidth="1"/>
    <col min="45" max="46" width="6.85546875" style="43" customWidth="1"/>
    <col min="47" max="66" width="7.7109375" style="43" customWidth="1"/>
    <col min="67" max="67" width="14.42578125" style="43" customWidth="1"/>
    <col min="68" max="97" width="7.7109375" style="43" customWidth="1"/>
    <col min="98" max="16384" width="9.140625" style="43"/>
  </cols>
  <sheetData>
    <row r="1" spans="1:97" customFormat="1" ht="78" customHeight="1" x14ac:dyDescent="0.25">
      <c r="A1" s="36" t="s">
        <v>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</row>
    <row r="2" spans="1:97" s="1" customFormat="1" ht="14.25" customHeight="1" x14ac:dyDescent="0.25">
      <c r="A2" s="64" t="s">
        <v>0</v>
      </c>
      <c r="B2" s="52"/>
      <c r="C2" s="72" t="s">
        <v>10</v>
      </c>
      <c r="D2" s="98" t="s">
        <v>64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100"/>
      <c r="CR2" s="100"/>
      <c r="CS2" s="101"/>
    </row>
    <row r="3" spans="1:97" s="1" customFormat="1" ht="14.25" customHeight="1" x14ac:dyDescent="0.25">
      <c r="A3" s="64"/>
      <c r="B3" s="53"/>
      <c r="C3" s="73"/>
      <c r="D3" s="69" t="s">
        <v>72</v>
      </c>
      <c r="E3" s="92" t="s">
        <v>8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4"/>
      <c r="AN3" s="94"/>
      <c r="AO3" s="95"/>
      <c r="AP3" s="92" t="s">
        <v>5</v>
      </c>
      <c r="AQ3" s="93"/>
      <c r="AR3" s="93"/>
      <c r="AS3" s="93"/>
      <c r="AT3" s="93"/>
      <c r="AU3" s="93"/>
      <c r="AV3" s="93"/>
      <c r="AW3" s="93"/>
      <c r="AX3" s="93"/>
      <c r="AY3" s="94"/>
      <c r="AZ3" s="94"/>
      <c r="BA3" s="95"/>
      <c r="BB3" s="92" t="s">
        <v>9</v>
      </c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4"/>
      <c r="BR3" s="94"/>
      <c r="BS3" s="95"/>
      <c r="BT3" s="92" t="s">
        <v>6</v>
      </c>
      <c r="BU3" s="93"/>
      <c r="BV3" s="93"/>
      <c r="BW3" s="93"/>
      <c r="BX3" s="93"/>
      <c r="BY3" s="93"/>
      <c r="BZ3" s="93"/>
      <c r="CA3" s="93"/>
      <c r="CB3" s="93"/>
      <c r="CC3" s="93"/>
      <c r="CD3" s="94"/>
      <c r="CE3" s="94"/>
      <c r="CF3" s="95"/>
      <c r="CG3" s="92" t="s">
        <v>7</v>
      </c>
      <c r="CH3" s="93"/>
      <c r="CI3" s="93"/>
      <c r="CJ3" s="93"/>
      <c r="CK3" s="93"/>
      <c r="CL3" s="93"/>
      <c r="CM3" s="93"/>
      <c r="CN3" s="93"/>
      <c r="CO3" s="93"/>
      <c r="CP3" s="93"/>
      <c r="CQ3" s="100"/>
      <c r="CR3" s="100"/>
      <c r="CS3" s="101"/>
    </row>
    <row r="4" spans="1:97" customFormat="1" ht="14.25" customHeight="1" x14ac:dyDescent="0.25">
      <c r="A4" s="64"/>
      <c r="B4" s="53"/>
      <c r="C4" s="73"/>
      <c r="D4" s="70"/>
      <c r="E4" s="96" t="s">
        <v>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4"/>
      <c r="AN4" s="94"/>
      <c r="AO4" s="95"/>
      <c r="AP4" s="96" t="s">
        <v>1</v>
      </c>
      <c r="AQ4" s="97"/>
      <c r="AR4" s="97"/>
      <c r="AS4" s="97"/>
      <c r="AT4" s="97"/>
      <c r="AU4" s="97"/>
      <c r="AV4" s="97"/>
      <c r="AW4" s="97"/>
      <c r="AX4" s="97"/>
      <c r="AY4" s="94"/>
      <c r="AZ4" s="94"/>
      <c r="BA4" s="95"/>
      <c r="BB4" s="102" t="s">
        <v>1</v>
      </c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3"/>
      <c r="BR4" s="103"/>
      <c r="BS4" s="103"/>
      <c r="BT4" s="96" t="s">
        <v>1</v>
      </c>
      <c r="BU4" s="97"/>
      <c r="BV4" s="97"/>
      <c r="BW4" s="97"/>
      <c r="BX4" s="97"/>
      <c r="BY4" s="97"/>
      <c r="BZ4" s="97"/>
      <c r="CA4" s="97"/>
      <c r="CB4" s="97"/>
      <c r="CC4" s="97"/>
      <c r="CD4" s="94"/>
      <c r="CE4" s="94"/>
      <c r="CF4" s="95"/>
      <c r="CG4" s="96" t="s">
        <v>1</v>
      </c>
      <c r="CH4" s="97"/>
      <c r="CI4" s="97"/>
      <c r="CJ4" s="97"/>
      <c r="CK4" s="97"/>
      <c r="CL4" s="97"/>
      <c r="CM4" s="97"/>
      <c r="CN4" s="97"/>
      <c r="CO4" s="97"/>
      <c r="CP4" s="97"/>
      <c r="CQ4" s="100"/>
      <c r="CR4" s="100"/>
      <c r="CS4" s="101"/>
    </row>
    <row r="5" spans="1:97" customFormat="1" ht="70.5" customHeight="1" x14ac:dyDescent="0.25">
      <c r="A5" s="64"/>
      <c r="B5" s="53"/>
      <c r="C5" s="73"/>
      <c r="D5" s="70"/>
      <c r="E5" s="67" t="s">
        <v>73</v>
      </c>
      <c r="F5" s="65" t="s">
        <v>2</v>
      </c>
      <c r="G5" s="58" t="s">
        <v>61</v>
      </c>
      <c r="H5" s="59"/>
      <c r="I5" s="59"/>
      <c r="J5" s="59"/>
      <c r="K5" s="59"/>
      <c r="L5" s="59"/>
      <c r="M5" s="59"/>
      <c r="N5" s="59"/>
      <c r="O5" s="60"/>
      <c r="P5" s="61" t="s">
        <v>60</v>
      </c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1" t="s">
        <v>12</v>
      </c>
      <c r="AC5" s="62"/>
      <c r="AD5" s="62"/>
      <c r="AE5" s="62"/>
      <c r="AF5" s="62"/>
      <c r="AG5" s="88" t="s">
        <v>62</v>
      </c>
      <c r="AH5" s="89" t="s">
        <v>3</v>
      </c>
      <c r="AI5" s="90"/>
      <c r="AJ5" s="90"/>
      <c r="AK5" s="91"/>
      <c r="AL5" s="89" t="s">
        <v>4</v>
      </c>
      <c r="AM5" s="90"/>
      <c r="AN5" s="90"/>
      <c r="AO5" s="91"/>
      <c r="AP5" s="67" t="s">
        <v>73</v>
      </c>
      <c r="AQ5" s="82" t="s">
        <v>13</v>
      </c>
      <c r="AR5" s="83"/>
      <c r="AS5" s="83"/>
      <c r="AT5" s="83"/>
      <c r="AU5" s="83"/>
      <c r="AV5" s="83"/>
      <c r="AW5" s="84"/>
      <c r="AX5" s="85" t="s">
        <v>63</v>
      </c>
      <c r="AY5" s="86"/>
      <c r="AZ5" s="86"/>
      <c r="BA5" s="87"/>
      <c r="BB5" s="79" t="s">
        <v>11</v>
      </c>
      <c r="BC5" s="78" t="s">
        <v>14</v>
      </c>
      <c r="BD5" s="78"/>
      <c r="BE5" s="78"/>
      <c r="BF5" s="78"/>
      <c r="BG5" s="78"/>
      <c r="BH5" s="78"/>
      <c r="BI5" s="78" t="s">
        <v>15</v>
      </c>
      <c r="BJ5" s="78"/>
      <c r="BK5" s="78"/>
      <c r="BL5" s="78"/>
      <c r="BM5" s="78"/>
      <c r="BN5" s="78"/>
      <c r="BO5" s="78"/>
      <c r="BP5" s="78" t="s">
        <v>56</v>
      </c>
      <c r="BQ5" s="78"/>
      <c r="BR5" s="78"/>
      <c r="BS5" s="78"/>
      <c r="BT5" s="80" t="s">
        <v>73</v>
      </c>
      <c r="BU5" s="75" t="s">
        <v>55</v>
      </c>
      <c r="BV5" s="76"/>
      <c r="BW5" s="76"/>
      <c r="BX5" s="77"/>
      <c r="BY5" s="75" t="s">
        <v>54</v>
      </c>
      <c r="BZ5" s="76"/>
      <c r="CA5" s="76"/>
      <c r="CB5" s="77"/>
      <c r="CC5" s="75" t="s">
        <v>16</v>
      </c>
      <c r="CD5" s="76"/>
      <c r="CE5" s="76"/>
      <c r="CF5" s="77"/>
      <c r="CG5" s="80" t="s">
        <v>73</v>
      </c>
      <c r="CH5" s="75" t="s">
        <v>53</v>
      </c>
      <c r="CI5" s="76"/>
      <c r="CJ5" s="76"/>
      <c r="CK5" s="77"/>
      <c r="CL5" s="75" t="s">
        <v>51</v>
      </c>
      <c r="CM5" s="76"/>
      <c r="CN5" s="76"/>
      <c r="CO5" s="77"/>
      <c r="CP5" s="75" t="s">
        <v>52</v>
      </c>
      <c r="CQ5" s="76"/>
      <c r="CR5" s="76"/>
      <c r="CS5" s="77"/>
    </row>
    <row r="6" spans="1:97" s="13" customFormat="1" ht="109.5" customHeight="1" x14ac:dyDescent="0.25">
      <c r="A6" s="12"/>
      <c r="B6" s="56"/>
      <c r="C6" s="74"/>
      <c r="D6" s="71"/>
      <c r="E6" s="68"/>
      <c r="F6" s="66"/>
      <c r="G6" s="6" t="s">
        <v>50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5" t="s">
        <v>50</v>
      </c>
      <c r="Q6" s="8" t="s">
        <v>26</v>
      </c>
      <c r="R6" s="8" t="s">
        <v>27</v>
      </c>
      <c r="S6" s="8" t="s">
        <v>65</v>
      </c>
      <c r="T6" s="8" t="s">
        <v>66</v>
      </c>
      <c r="U6" s="8" t="s">
        <v>67</v>
      </c>
      <c r="V6" s="8" t="s">
        <v>28</v>
      </c>
      <c r="W6" s="8" t="s">
        <v>49</v>
      </c>
      <c r="X6" s="8" t="s">
        <v>29</v>
      </c>
      <c r="Y6" s="8" t="s">
        <v>30</v>
      </c>
      <c r="Z6" s="8" t="s">
        <v>31</v>
      </c>
      <c r="AA6" s="9" t="s">
        <v>32</v>
      </c>
      <c r="AB6" s="5" t="s">
        <v>50</v>
      </c>
      <c r="AC6" s="10" t="s">
        <v>33</v>
      </c>
      <c r="AD6" s="10" t="s">
        <v>34</v>
      </c>
      <c r="AE6" s="10" t="s">
        <v>68</v>
      </c>
      <c r="AF6" s="14" t="s">
        <v>74</v>
      </c>
      <c r="AG6" s="88"/>
      <c r="AH6" s="28" t="s">
        <v>50</v>
      </c>
      <c r="AI6" s="26" t="s">
        <v>57</v>
      </c>
      <c r="AJ6" s="11" t="s">
        <v>58</v>
      </c>
      <c r="AK6" s="30" t="s">
        <v>59</v>
      </c>
      <c r="AL6" s="28" t="s">
        <v>50</v>
      </c>
      <c r="AM6" s="26" t="s">
        <v>57</v>
      </c>
      <c r="AN6" s="11" t="s">
        <v>58</v>
      </c>
      <c r="AO6" s="11" t="s">
        <v>59</v>
      </c>
      <c r="AP6" s="68"/>
      <c r="AQ6" s="21" t="s">
        <v>50</v>
      </c>
      <c r="AR6" s="10" t="s">
        <v>35</v>
      </c>
      <c r="AS6" s="10" t="s">
        <v>36</v>
      </c>
      <c r="AT6" s="10" t="s">
        <v>37</v>
      </c>
      <c r="AU6" s="10" t="s">
        <v>38</v>
      </c>
      <c r="AV6" s="10" t="s">
        <v>39</v>
      </c>
      <c r="AW6" s="32" t="s">
        <v>40</v>
      </c>
      <c r="AX6" s="28" t="s">
        <v>50</v>
      </c>
      <c r="AY6" s="26" t="s">
        <v>57</v>
      </c>
      <c r="AZ6" s="11" t="s">
        <v>58</v>
      </c>
      <c r="BA6" s="11" t="s">
        <v>59</v>
      </c>
      <c r="BB6" s="79"/>
      <c r="BC6" s="24" t="s">
        <v>50</v>
      </c>
      <c r="BD6" s="10" t="s">
        <v>41</v>
      </c>
      <c r="BE6" s="10" t="s">
        <v>42</v>
      </c>
      <c r="BF6" s="10" t="s">
        <v>43</v>
      </c>
      <c r="BG6" s="10" t="s">
        <v>44</v>
      </c>
      <c r="BH6" s="10" t="s">
        <v>45</v>
      </c>
      <c r="BI6" s="24" t="s">
        <v>50</v>
      </c>
      <c r="BJ6" s="10" t="s">
        <v>46</v>
      </c>
      <c r="BK6" s="10" t="s">
        <v>47</v>
      </c>
      <c r="BL6" s="10" t="s">
        <v>48</v>
      </c>
      <c r="BM6" s="10" t="s">
        <v>69</v>
      </c>
      <c r="BN6" s="10" t="s">
        <v>70</v>
      </c>
      <c r="BO6" s="32" t="s">
        <v>71</v>
      </c>
      <c r="BP6" s="28" t="s">
        <v>50</v>
      </c>
      <c r="BQ6" s="33" t="s">
        <v>57</v>
      </c>
      <c r="BR6" s="23" t="s">
        <v>58</v>
      </c>
      <c r="BS6" s="23" t="s">
        <v>59</v>
      </c>
      <c r="BT6" s="81"/>
      <c r="BU6" s="28" t="s">
        <v>50</v>
      </c>
      <c r="BV6" s="26" t="s">
        <v>57</v>
      </c>
      <c r="BW6" s="11" t="s">
        <v>58</v>
      </c>
      <c r="BX6" s="30" t="s">
        <v>59</v>
      </c>
      <c r="BY6" s="28" t="s">
        <v>50</v>
      </c>
      <c r="BZ6" s="26" t="s">
        <v>57</v>
      </c>
      <c r="CA6" s="11" t="s">
        <v>58</v>
      </c>
      <c r="CB6" s="30" t="s">
        <v>59</v>
      </c>
      <c r="CC6" s="28" t="s">
        <v>50</v>
      </c>
      <c r="CD6" s="26" t="s">
        <v>57</v>
      </c>
      <c r="CE6" s="11" t="s">
        <v>58</v>
      </c>
      <c r="CF6" s="11" t="s">
        <v>59</v>
      </c>
      <c r="CG6" s="81"/>
      <c r="CH6" s="28" t="s">
        <v>50</v>
      </c>
      <c r="CI6" s="26" t="s">
        <v>57</v>
      </c>
      <c r="CJ6" s="11" t="s">
        <v>58</v>
      </c>
      <c r="CK6" s="30" t="s">
        <v>59</v>
      </c>
      <c r="CL6" s="28" t="s">
        <v>50</v>
      </c>
      <c r="CM6" s="26" t="s">
        <v>57</v>
      </c>
      <c r="CN6" s="11" t="s">
        <v>58</v>
      </c>
      <c r="CO6" s="30" t="s">
        <v>59</v>
      </c>
      <c r="CP6" s="28" t="s">
        <v>50</v>
      </c>
      <c r="CQ6" s="26" t="s">
        <v>57</v>
      </c>
      <c r="CR6" s="11" t="s">
        <v>58</v>
      </c>
      <c r="CS6" s="11" t="s">
        <v>59</v>
      </c>
    </row>
    <row r="7" spans="1:97" customFormat="1" ht="39.75" customHeight="1" x14ac:dyDescent="0.25">
      <c r="A7" s="54"/>
      <c r="B7" s="57"/>
      <c r="C7" s="55" t="s">
        <v>17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8"/>
      <c r="Q7" s="17"/>
      <c r="R7" s="17"/>
      <c r="S7" s="17"/>
      <c r="T7" s="18"/>
      <c r="U7" s="18"/>
      <c r="V7" s="18"/>
      <c r="W7" s="17"/>
      <c r="X7" s="17"/>
      <c r="Y7" s="17"/>
      <c r="Z7" s="17"/>
      <c r="AA7" s="17"/>
      <c r="AB7" s="17"/>
      <c r="AC7" s="18"/>
      <c r="AD7" s="18"/>
      <c r="AE7" s="18"/>
      <c r="AF7" s="17"/>
      <c r="AG7" s="25"/>
      <c r="AH7" s="29"/>
      <c r="AI7" s="35"/>
      <c r="AJ7" s="17"/>
      <c r="AK7" s="34"/>
      <c r="AL7" s="29"/>
      <c r="AM7" s="27"/>
      <c r="AN7" s="2"/>
      <c r="AO7" s="2"/>
      <c r="AP7" s="2"/>
      <c r="AQ7" s="22"/>
      <c r="AR7" s="3"/>
      <c r="AS7" s="3"/>
      <c r="AT7" s="3"/>
      <c r="AU7" s="2"/>
      <c r="AV7" s="2"/>
      <c r="AW7" s="25"/>
      <c r="AX7" s="29"/>
      <c r="AY7" s="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5"/>
      <c r="BP7" s="29"/>
      <c r="BQ7" s="27"/>
      <c r="BR7" s="2"/>
      <c r="BS7" s="2"/>
      <c r="BT7" s="25"/>
      <c r="BU7" s="29"/>
      <c r="BV7" s="27"/>
      <c r="BW7" s="2"/>
      <c r="BX7" s="25"/>
      <c r="BY7" s="29"/>
      <c r="BZ7" s="27"/>
      <c r="CA7" s="2"/>
      <c r="CB7" s="25"/>
      <c r="CC7" s="29"/>
      <c r="CD7" s="27"/>
      <c r="CE7" s="2"/>
      <c r="CF7" s="2"/>
      <c r="CG7" s="25"/>
      <c r="CH7" s="29"/>
      <c r="CI7" s="27"/>
      <c r="CJ7" s="2"/>
      <c r="CK7" s="25"/>
      <c r="CL7" s="29"/>
      <c r="CM7" s="27"/>
      <c r="CN7" s="2"/>
      <c r="CO7" s="25"/>
      <c r="CP7" s="29"/>
      <c r="CQ7" s="31"/>
      <c r="CR7" s="4"/>
      <c r="CS7" s="4"/>
    </row>
    <row r="8" spans="1:97" ht="42.75" customHeight="1" x14ac:dyDescent="0.25">
      <c r="A8" s="46">
        <v>15</v>
      </c>
      <c r="B8" s="48" t="s">
        <v>93</v>
      </c>
      <c r="C8" s="47" t="s">
        <v>75</v>
      </c>
      <c r="D8" s="37">
        <f t="shared" ref="D8:D13" si="0">(E8+AP8+BB8+BT8+CG8)/5</f>
        <v>90.783483952204193</v>
      </c>
      <c r="E8" s="37">
        <f t="shared" ref="E8:E13" si="1">(F8*0.3)+(AB8*0.3)+(AG8*0.4)</f>
        <v>98.343476607074933</v>
      </c>
      <c r="F8" s="37">
        <f t="shared" ref="F8:F13" si="2">(G8+P8)/2</f>
        <v>95.454545454545453</v>
      </c>
      <c r="G8" s="20">
        <f t="shared" ref="G8:G13" si="3">((H8+I8+J8+K8+L8+M8+N8+O8)/8)*100</f>
        <v>100</v>
      </c>
      <c r="H8" s="46">
        <v>1</v>
      </c>
      <c r="I8" s="46">
        <v>1</v>
      </c>
      <c r="J8" s="46">
        <v>1</v>
      </c>
      <c r="K8" s="46">
        <v>1</v>
      </c>
      <c r="L8" s="46">
        <v>1</v>
      </c>
      <c r="M8" s="46">
        <v>1</v>
      </c>
      <c r="N8" s="46">
        <v>1</v>
      </c>
      <c r="O8" s="46">
        <v>1</v>
      </c>
      <c r="P8" s="46">
        <v>90.909090909090907</v>
      </c>
      <c r="Q8" s="46">
        <v>1</v>
      </c>
      <c r="R8" s="46">
        <v>1</v>
      </c>
      <c r="S8" s="46">
        <v>1</v>
      </c>
      <c r="T8" s="46">
        <v>1</v>
      </c>
      <c r="U8" s="46">
        <v>1</v>
      </c>
      <c r="V8" s="46">
        <v>1</v>
      </c>
      <c r="W8" s="48">
        <v>0</v>
      </c>
      <c r="X8" s="46">
        <v>1</v>
      </c>
      <c r="Y8" s="46">
        <v>1</v>
      </c>
      <c r="Z8" s="46">
        <v>1</v>
      </c>
      <c r="AA8" s="46">
        <v>1</v>
      </c>
      <c r="AB8" s="46">
        <v>100</v>
      </c>
      <c r="AC8" s="46">
        <v>1</v>
      </c>
      <c r="AD8" s="46">
        <v>1</v>
      </c>
      <c r="AE8" s="46">
        <v>1</v>
      </c>
      <c r="AF8" s="46">
        <v>1</v>
      </c>
      <c r="AG8" s="20">
        <f t="shared" ref="AG8:AG22" si="4">(AH8+AL8)/2</f>
        <v>99.26778242677824</v>
      </c>
      <c r="AH8" s="51">
        <f t="shared" ref="AH8:AH22" si="5">(AI8+AJ8)/(AK8+AJ8+AI8)*100</f>
        <v>98.953974895397494</v>
      </c>
      <c r="AI8" s="46">
        <v>375</v>
      </c>
      <c r="AJ8" s="46">
        <v>98</v>
      </c>
      <c r="AK8" s="46">
        <v>5</v>
      </c>
      <c r="AL8" s="20">
        <f t="shared" ref="AL8:AL22" si="6">(AM8+AN8)/(AO8+AN8+AM8)*100</f>
        <v>99.581589958159</v>
      </c>
      <c r="AM8" s="46">
        <v>364</v>
      </c>
      <c r="AN8" s="46">
        <v>112</v>
      </c>
      <c r="AO8" s="46">
        <v>2</v>
      </c>
      <c r="AP8" s="37">
        <f t="shared" ref="AP8:AP22" si="7">(AQ8+AX8)/2</f>
        <v>99.895397489539747</v>
      </c>
      <c r="AQ8" s="44">
        <v>100</v>
      </c>
      <c r="AR8" s="46">
        <v>1</v>
      </c>
      <c r="AS8" s="46">
        <v>1</v>
      </c>
      <c r="AT8" s="46">
        <v>1</v>
      </c>
      <c r="AU8" s="46">
        <v>1</v>
      </c>
      <c r="AV8" s="46">
        <v>1</v>
      </c>
      <c r="AW8" s="46">
        <v>1</v>
      </c>
      <c r="AX8" s="20">
        <f t="shared" ref="AX8:AX22" si="8">(AY8+AZ8)/(BA8+AZ8+AY8)*100</f>
        <v>99.790794979079493</v>
      </c>
      <c r="AY8" s="46">
        <v>364</v>
      </c>
      <c r="AZ8" s="46">
        <v>113</v>
      </c>
      <c r="BA8" s="46">
        <v>1</v>
      </c>
      <c r="BB8" s="37">
        <f t="shared" ref="BB8:BB22" si="9">(BC8*0.3)+(BI8*0.4)+(BP8*0.3)</f>
        <v>57.310344827586206</v>
      </c>
      <c r="BC8" s="48">
        <v>40</v>
      </c>
      <c r="BD8" s="48">
        <v>0</v>
      </c>
      <c r="BE8" s="48">
        <v>0</v>
      </c>
      <c r="BF8" s="48">
        <v>1</v>
      </c>
      <c r="BG8" s="48">
        <v>1</v>
      </c>
      <c r="BH8" s="48">
        <v>0</v>
      </c>
      <c r="BI8" s="48">
        <v>40</v>
      </c>
      <c r="BJ8" s="48">
        <v>0</v>
      </c>
      <c r="BK8" s="48">
        <v>0</v>
      </c>
      <c r="BL8" s="48">
        <v>0</v>
      </c>
      <c r="BM8" s="48">
        <v>1</v>
      </c>
      <c r="BN8" s="48">
        <v>1</v>
      </c>
      <c r="BO8" s="48">
        <v>0</v>
      </c>
      <c r="BP8" s="20">
        <f t="shared" ref="BP8:BP22" si="10">(BQ8+BR8)/(BS8+BR8+BQ8)*100</f>
        <v>97.701149425287355</v>
      </c>
      <c r="BQ8" s="46">
        <v>52</v>
      </c>
      <c r="BR8" s="46">
        <v>33</v>
      </c>
      <c r="BS8" s="46">
        <v>2</v>
      </c>
      <c r="BT8" s="37">
        <f t="shared" ref="BT8:BT22" si="11">(BU8*0.4)+(BY8*0.4)+(CC8*0.2)</f>
        <v>99.037656903765708</v>
      </c>
      <c r="BU8" s="20">
        <f t="shared" ref="BU8:BU22" si="12">(BV8+BW8)/(BX8+BW8+BV8)*100</f>
        <v>98.535564853556494</v>
      </c>
      <c r="BV8" s="46">
        <v>348</v>
      </c>
      <c r="BW8" s="46">
        <v>123</v>
      </c>
      <c r="BX8" s="46">
        <v>7</v>
      </c>
      <c r="BY8" s="20">
        <f t="shared" ref="BY8:BY22" si="13">(BZ8+CA8)/(CB8+CA8+BZ8)*100</f>
        <v>99.581589958159</v>
      </c>
      <c r="BZ8" s="46">
        <v>354</v>
      </c>
      <c r="CA8" s="46">
        <v>122</v>
      </c>
      <c r="CB8" s="46">
        <v>2</v>
      </c>
      <c r="CC8" s="20">
        <f t="shared" ref="CC8:CC22" si="14">(CD8+CE8)/(CF8+CE8+CD8)*100</f>
        <v>98.953974895397494</v>
      </c>
      <c r="CD8" s="46">
        <v>337</v>
      </c>
      <c r="CE8" s="46">
        <v>136</v>
      </c>
      <c r="CF8" s="46">
        <v>5</v>
      </c>
      <c r="CG8" s="37">
        <f t="shared" ref="CG8:CG22" si="15">(CH8*0.3)+(CL8*0.2)+(CP8*0.5)</f>
        <v>99.3305439330544</v>
      </c>
      <c r="CH8" s="20">
        <f t="shared" ref="CH8:CH22" si="16">(CI8+CJ8)/(CK8+CJ8+CI8)*100</f>
        <v>99.581589958159</v>
      </c>
      <c r="CI8" s="46">
        <v>393</v>
      </c>
      <c r="CJ8" s="46">
        <v>83</v>
      </c>
      <c r="CK8" s="46">
        <v>2</v>
      </c>
      <c r="CL8" s="20">
        <f t="shared" ref="CL8:CL22" si="17">(CM8+CN8)/(CO8+CN8+CM8)*100</f>
        <v>99.372384937238493</v>
      </c>
      <c r="CM8" s="46">
        <v>356</v>
      </c>
      <c r="CN8" s="46">
        <v>119</v>
      </c>
      <c r="CO8" s="46">
        <v>3</v>
      </c>
      <c r="CP8" s="20">
        <f t="shared" ref="CP8:CP22" si="18">(CQ8+CR8)/(CS8+CR8+CQ8)*100</f>
        <v>99.163179916317986</v>
      </c>
      <c r="CQ8" s="46">
        <v>344</v>
      </c>
      <c r="CR8" s="46">
        <v>130</v>
      </c>
      <c r="CS8" s="46">
        <v>4</v>
      </c>
    </row>
    <row r="9" spans="1:97" ht="43.5" customHeight="1" x14ac:dyDescent="0.25">
      <c r="A9" s="15">
        <v>16</v>
      </c>
      <c r="B9" s="48" t="s">
        <v>93</v>
      </c>
      <c r="C9" s="40" t="s">
        <v>76</v>
      </c>
      <c r="D9" s="37">
        <f t="shared" si="0"/>
        <v>80.648986682107704</v>
      </c>
      <c r="E9" s="37">
        <f t="shared" si="1"/>
        <v>91.818181818181813</v>
      </c>
      <c r="F9" s="37">
        <f t="shared" si="2"/>
        <v>72.72727272727272</v>
      </c>
      <c r="G9" s="20">
        <f t="shared" si="3"/>
        <v>100</v>
      </c>
      <c r="H9" s="44">
        <v>1</v>
      </c>
      <c r="I9" s="44">
        <v>1</v>
      </c>
      <c r="J9" s="44">
        <v>1</v>
      </c>
      <c r="K9" s="44">
        <v>1</v>
      </c>
      <c r="L9" s="44">
        <v>1</v>
      </c>
      <c r="M9" s="44">
        <v>1</v>
      </c>
      <c r="N9" s="44">
        <v>1</v>
      </c>
      <c r="O9" s="44">
        <v>1</v>
      </c>
      <c r="P9" s="15">
        <v>45.454545454545453</v>
      </c>
      <c r="Q9" s="38">
        <v>1</v>
      </c>
      <c r="R9" s="38">
        <v>1</v>
      </c>
      <c r="S9" s="38">
        <v>1</v>
      </c>
      <c r="T9" s="38">
        <v>1</v>
      </c>
      <c r="U9" s="38">
        <v>1</v>
      </c>
      <c r="V9" s="38">
        <v>0</v>
      </c>
      <c r="W9" s="39">
        <v>0</v>
      </c>
      <c r="X9" s="38">
        <v>0</v>
      </c>
      <c r="Y9" s="38">
        <v>0</v>
      </c>
      <c r="Z9" s="38">
        <v>0</v>
      </c>
      <c r="AA9" s="38">
        <v>0</v>
      </c>
      <c r="AB9" s="19">
        <v>100</v>
      </c>
      <c r="AC9" s="38">
        <v>1</v>
      </c>
      <c r="AD9" s="38">
        <v>1</v>
      </c>
      <c r="AE9" s="38">
        <v>1</v>
      </c>
      <c r="AF9" s="38">
        <v>1</v>
      </c>
      <c r="AG9" s="20">
        <f t="shared" si="4"/>
        <v>100</v>
      </c>
      <c r="AH9" s="51">
        <f t="shared" si="5"/>
        <v>100</v>
      </c>
      <c r="AI9" s="44">
        <v>130</v>
      </c>
      <c r="AJ9" s="44">
        <v>27</v>
      </c>
      <c r="AK9" s="44">
        <v>0</v>
      </c>
      <c r="AL9" s="20">
        <f t="shared" si="6"/>
        <v>100</v>
      </c>
      <c r="AM9" s="44">
        <v>93</v>
      </c>
      <c r="AN9" s="44">
        <v>64</v>
      </c>
      <c r="AO9" s="44">
        <v>0</v>
      </c>
      <c r="AP9" s="37">
        <f t="shared" si="7"/>
        <v>59.681528662420384</v>
      </c>
      <c r="AQ9" s="19">
        <v>20</v>
      </c>
      <c r="AR9" s="44">
        <v>0</v>
      </c>
      <c r="AS9" s="44">
        <v>0</v>
      </c>
      <c r="AT9" s="44">
        <v>0</v>
      </c>
      <c r="AU9" s="44">
        <v>0</v>
      </c>
      <c r="AV9" s="44">
        <v>1</v>
      </c>
      <c r="AW9" s="44">
        <v>0</v>
      </c>
      <c r="AX9" s="20">
        <f t="shared" si="8"/>
        <v>99.363057324840767</v>
      </c>
      <c r="AY9" s="44">
        <v>103</v>
      </c>
      <c r="AZ9" s="44">
        <v>53</v>
      </c>
      <c r="BA9" s="44">
        <v>1</v>
      </c>
      <c r="BB9" s="37">
        <f t="shared" si="9"/>
        <v>52</v>
      </c>
      <c r="BC9" s="19">
        <v>20</v>
      </c>
      <c r="BD9" s="45">
        <v>0</v>
      </c>
      <c r="BE9" s="45">
        <v>0</v>
      </c>
      <c r="BF9" s="45">
        <v>0</v>
      </c>
      <c r="BG9" s="45">
        <v>1</v>
      </c>
      <c r="BH9" s="45">
        <v>0</v>
      </c>
      <c r="BI9" s="19">
        <v>40</v>
      </c>
      <c r="BJ9" s="45">
        <v>0</v>
      </c>
      <c r="BK9" s="45">
        <v>0</v>
      </c>
      <c r="BL9" s="45">
        <v>0</v>
      </c>
      <c r="BM9" s="39">
        <v>1</v>
      </c>
      <c r="BN9" s="45">
        <v>1</v>
      </c>
      <c r="BO9" s="45">
        <v>0</v>
      </c>
      <c r="BP9" s="20">
        <f t="shared" si="10"/>
        <v>100</v>
      </c>
      <c r="BQ9" s="44">
        <v>13</v>
      </c>
      <c r="BR9" s="44">
        <v>6</v>
      </c>
      <c r="BS9" s="44">
        <v>0</v>
      </c>
      <c r="BT9" s="37">
        <f t="shared" si="11"/>
        <v>99.745222929936318</v>
      </c>
      <c r="BU9" s="20">
        <f t="shared" si="12"/>
        <v>99.363057324840767</v>
      </c>
      <c r="BV9" s="44">
        <v>111</v>
      </c>
      <c r="BW9" s="44">
        <v>45</v>
      </c>
      <c r="BX9" s="44">
        <v>1</v>
      </c>
      <c r="BY9" s="20">
        <f t="shared" si="13"/>
        <v>100</v>
      </c>
      <c r="BZ9" s="44">
        <v>97</v>
      </c>
      <c r="CA9" s="44">
        <v>60</v>
      </c>
      <c r="CB9" s="44">
        <v>0</v>
      </c>
      <c r="CC9" s="20">
        <f t="shared" si="14"/>
        <v>100</v>
      </c>
      <c r="CD9" s="44">
        <v>107</v>
      </c>
      <c r="CE9" s="44">
        <v>50</v>
      </c>
      <c r="CF9" s="44">
        <v>0</v>
      </c>
      <c r="CG9" s="37">
        <f t="shared" si="15"/>
        <v>100</v>
      </c>
      <c r="CH9" s="20">
        <f t="shared" si="16"/>
        <v>100</v>
      </c>
      <c r="CI9" s="44">
        <v>77</v>
      </c>
      <c r="CJ9" s="44">
        <v>80</v>
      </c>
      <c r="CK9" s="44">
        <v>0</v>
      </c>
      <c r="CL9" s="20">
        <f t="shared" si="17"/>
        <v>100</v>
      </c>
      <c r="CM9" s="44">
        <v>113</v>
      </c>
      <c r="CN9" s="44">
        <v>44</v>
      </c>
      <c r="CO9" s="44">
        <v>0</v>
      </c>
      <c r="CP9" s="20">
        <f t="shared" si="18"/>
        <v>100</v>
      </c>
      <c r="CQ9" s="44">
        <v>104</v>
      </c>
      <c r="CR9" s="44">
        <v>53</v>
      </c>
      <c r="CS9" s="44">
        <v>0</v>
      </c>
    </row>
    <row r="10" spans="1:97" ht="48.75" customHeight="1" x14ac:dyDescent="0.25">
      <c r="A10" s="15">
        <v>17</v>
      </c>
      <c r="B10" s="48" t="s">
        <v>93</v>
      </c>
      <c r="C10" s="40" t="s">
        <v>77</v>
      </c>
      <c r="D10" s="37">
        <f t="shared" si="0"/>
        <v>92.837662337662351</v>
      </c>
      <c r="E10" s="37">
        <f t="shared" si="1"/>
        <v>94.545454545454547</v>
      </c>
      <c r="F10" s="37">
        <f t="shared" si="2"/>
        <v>81.818181818181813</v>
      </c>
      <c r="G10" s="20">
        <f t="shared" si="3"/>
        <v>100</v>
      </c>
      <c r="H10" s="44">
        <v>1</v>
      </c>
      <c r="I10" s="44">
        <v>1</v>
      </c>
      <c r="J10" s="44">
        <v>1</v>
      </c>
      <c r="K10" s="44">
        <v>1</v>
      </c>
      <c r="L10" s="44">
        <v>1</v>
      </c>
      <c r="M10" s="44">
        <v>1</v>
      </c>
      <c r="N10" s="44">
        <v>1</v>
      </c>
      <c r="O10" s="44">
        <v>1</v>
      </c>
      <c r="P10" s="15">
        <v>63.636363636363633</v>
      </c>
      <c r="Q10" s="38">
        <v>1</v>
      </c>
      <c r="R10" s="38">
        <v>1</v>
      </c>
      <c r="S10" s="38">
        <v>1</v>
      </c>
      <c r="T10" s="38">
        <v>1</v>
      </c>
      <c r="U10" s="38">
        <v>1</v>
      </c>
      <c r="V10" s="38">
        <v>0</v>
      </c>
      <c r="W10" s="39">
        <v>1</v>
      </c>
      <c r="X10" s="38">
        <v>0</v>
      </c>
      <c r="Y10" s="38">
        <v>0</v>
      </c>
      <c r="Z10" s="38">
        <v>1</v>
      </c>
      <c r="AA10" s="38">
        <v>0</v>
      </c>
      <c r="AB10" s="19">
        <v>100</v>
      </c>
      <c r="AC10" s="38">
        <v>1</v>
      </c>
      <c r="AD10" s="38">
        <v>1</v>
      </c>
      <c r="AE10" s="38">
        <v>1</v>
      </c>
      <c r="AF10" s="38">
        <v>1</v>
      </c>
      <c r="AG10" s="20">
        <f t="shared" si="4"/>
        <v>100</v>
      </c>
      <c r="AH10" s="51">
        <f t="shared" si="5"/>
        <v>100</v>
      </c>
      <c r="AI10" s="44">
        <v>221</v>
      </c>
      <c r="AJ10" s="44">
        <v>3</v>
      </c>
      <c r="AK10" s="44">
        <v>0</v>
      </c>
      <c r="AL10" s="20">
        <f t="shared" si="6"/>
        <v>100</v>
      </c>
      <c r="AM10" s="44">
        <v>214</v>
      </c>
      <c r="AN10" s="44">
        <v>10</v>
      </c>
      <c r="AO10" s="44">
        <v>0</v>
      </c>
      <c r="AP10" s="37">
        <f t="shared" si="7"/>
        <v>99.776785714285722</v>
      </c>
      <c r="AQ10" s="19">
        <v>100</v>
      </c>
      <c r="AR10" s="44">
        <v>1</v>
      </c>
      <c r="AS10" s="44">
        <v>1</v>
      </c>
      <c r="AT10" s="44">
        <v>1</v>
      </c>
      <c r="AU10" s="44">
        <v>1</v>
      </c>
      <c r="AV10" s="44">
        <v>1</v>
      </c>
      <c r="AW10" s="44">
        <v>0</v>
      </c>
      <c r="AX10" s="20">
        <f t="shared" si="8"/>
        <v>99.553571428571431</v>
      </c>
      <c r="AY10" s="44">
        <v>219</v>
      </c>
      <c r="AZ10" s="44">
        <v>4</v>
      </c>
      <c r="BA10" s="44">
        <v>1</v>
      </c>
      <c r="BB10" s="37">
        <f t="shared" si="9"/>
        <v>70</v>
      </c>
      <c r="BC10" s="19">
        <v>80</v>
      </c>
      <c r="BD10" s="45">
        <v>1</v>
      </c>
      <c r="BE10" s="45">
        <v>0</v>
      </c>
      <c r="BF10" s="45">
        <v>1</v>
      </c>
      <c r="BG10" s="45">
        <v>1</v>
      </c>
      <c r="BH10" s="45">
        <v>1</v>
      </c>
      <c r="BI10" s="19">
        <v>40</v>
      </c>
      <c r="BJ10" s="45">
        <v>0</v>
      </c>
      <c r="BK10" s="45">
        <v>0</v>
      </c>
      <c r="BL10" s="45">
        <v>0</v>
      </c>
      <c r="BM10" s="39">
        <v>1</v>
      </c>
      <c r="BN10" s="45">
        <v>1</v>
      </c>
      <c r="BO10" s="45">
        <v>0</v>
      </c>
      <c r="BP10" s="20">
        <f t="shared" si="10"/>
        <v>100</v>
      </c>
      <c r="BQ10" s="44">
        <v>23</v>
      </c>
      <c r="BR10" s="44">
        <v>2</v>
      </c>
      <c r="BS10" s="44">
        <v>0</v>
      </c>
      <c r="BT10" s="37">
        <f t="shared" si="11"/>
        <v>100</v>
      </c>
      <c r="BU10" s="20">
        <f t="shared" si="12"/>
        <v>100</v>
      </c>
      <c r="BV10" s="44">
        <v>219</v>
      </c>
      <c r="BW10" s="44">
        <v>5</v>
      </c>
      <c r="BX10" s="44">
        <v>0</v>
      </c>
      <c r="BY10" s="20">
        <f t="shared" si="13"/>
        <v>100</v>
      </c>
      <c r="BZ10" s="44">
        <v>220</v>
      </c>
      <c r="CA10" s="44">
        <v>4</v>
      </c>
      <c r="CB10" s="44">
        <v>0</v>
      </c>
      <c r="CC10" s="20">
        <f t="shared" si="14"/>
        <v>100</v>
      </c>
      <c r="CD10" s="44">
        <v>216</v>
      </c>
      <c r="CE10" s="44">
        <v>8</v>
      </c>
      <c r="CF10" s="44">
        <v>0</v>
      </c>
      <c r="CG10" s="37">
        <f t="shared" si="15"/>
        <v>99.866071428571431</v>
      </c>
      <c r="CH10" s="20">
        <f t="shared" si="16"/>
        <v>99.553571428571431</v>
      </c>
      <c r="CI10" s="44">
        <v>222</v>
      </c>
      <c r="CJ10" s="44">
        <v>1</v>
      </c>
      <c r="CK10" s="44">
        <v>1</v>
      </c>
      <c r="CL10" s="20">
        <f t="shared" si="17"/>
        <v>100</v>
      </c>
      <c r="CM10" s="44">
        <v>218</v>
      </c>
      <c r="CN10" s="44">
        <v>6</v>
      </c>
      <c r="CO10" s="44">
        <v>0</v>
      </c>
      <c r="CP10" s="20">
        <f t="shared" si="18"/>
        <v>100</v>
      </c>
      <c r="CQ10" s="44">
        <v>220</v>
      </c>
      <c r="CR10" s="44">
        <v>4</v>
      </c>
      <c r="CS10" s="44">
        <v>0</v>
      </c>
    </row>
    <row r="11" spans="1:97" ht="35.25" customHeight="1" x14ac:dyDescent="0.25">
      <c r="A11" s="46">
        <v>18</v>
      </c>
      <c r="B11" s="48" t="s">
        <v>93</v>
      </c>
      <c r="C11" s="47" t="s">
        <v>78</v>
      </c>
      <c r="D11" s="37">
        <f t="shared" si="0"/>
        <v>91.236363636363635</v>
      </c>
      <c r="E11" s="37">
        <f t="shared" si="1"/>
        <v>90.181818181818187</v>
      </c>
      <c r="F11" s="37">
        <f t="shared" si="2"/>
        <v>77.272727272727266</v>
      </c>
      <c r="G11" s="20">
        <f t="shared" si="3"/>
        <v>100</v>
      </c>
      <c r="H11" s="46">
        <v>1</v>
      </c>
      <c r="I11" s="46">
        <v>1</v>
      </c>
      <c r="J11" s="46">
        <v>1</v>
      </c>
      <c r="K11" s="46">
        <v>1</v>
      </c>
      <c r="L11" s="46">
        <v>1</v>
      </c>
      <c r="M11" s="46">
        <v>1</v>
      </c>
      <c r="N11" s="46">
        <v>1</v>
      </c>
      <c r="O11" s="46">
        <v>1</v>
      </c>
      <c r="P11" s="46">
        <v>54.54545454545454</v>
      </c>
      <c r="Q11" s="46">
        <v>1</v>
      </c>
      <c r="R11" s="46">
        <v>1</v>
      </c>
      <c r="S11" s="46">
        <v>1</v>
      </c>
      <c r="T11" s="46">
        <v>1</v>
      </c>
      <c r="U11" s="46">
        <v>1</v>
      </c>
      <c r="V11" s="46">
        <v>0</v>
      </c>
      <c r="W11" s="46">
        <v>1</v>
      </c>
      <c r="X11" s="46">
        <v>0</v>
      </c>
      <c r="Y11" s="46">
        <v>0</v>
      </c>
      <c r="Z11" s="46">
        <v>0</v>
      </c>
      <c r="AA11" s="46">
        <v>0</v>
      </c>
      <c r="AB11" s="46">
        <v>90</v>
      </c>
      <c r="AC11" s="46">
        <v>1</v>
      </c>
      <c r="AD11" s="46">
        <v>0</v>
      </c>
      <c r="AE11" s="46">
        <v>1</v>
      </c>
      <c r="AF11" s="46">
        <v>1</v>
      </c>
      <c r="AG11" s="20">
        <f t="shared" si="4"/>
        <v>100</v>
      </c>
      <c r="AH11" s="51">
        <f t="shared" si="5"/>
        <v>100</v>
      </c>
      <c r="AI11" s="46">
        <v>146</v>
      </c>
      <c r="AJ11" s="46">
        <v>7</v>
      </c>
      <c r="AK11" s="46">
        <v>0</v>
      </c>
      <c r="AL11" s="20">
        <f t="shared" si="6"/>
        <v>100</v>
      </c>
      <c r="AM11" s="46">
        <v>124</v>
      </c>
      <c r="AN11" s="46">
        <v>29</v>
      </c>
      <c r="AO11" s="46">
        <v>0</v>
      </c>
      <c r="AP11" s="37">
        <f t="shared" si="7"/>
        <v>100</v>
      </c>
      <c r="AQ11" s="44">
        <v>100</v>
      </c>
      <c r="AR11" s="46">
        <v>1</v>
      </c>
      <c r="AS11" s="46">
        <v>1</v>
      </c>
      <c r="AT11" s="46">
        <v>1</v>
      </c>
      <c r="AU11" s="46">
        <v>1</v>
      </c>
      <c r="AV11" s="46">
        <v>1</v>
      </c>
      <c r="AW11" s="46">
        <v>0</v>
      </c>
      <c r="AX11" s="20">
        <f t="shared" si="8"/>
        <v>100</v>
      </c>
      <c r="AY11" s="46">
        <v>125</v>
      </c>
      <c r="AZ11" s="46">
        <v>28</v>
      </c>
      <c r="BA11" s="46">
        <v>0</v>
      </c>
      <c r="BB11" s="37">
        <f t="shared" si="9"/>
        <v>66</v>
      </c>
      <c r="BC11" s="48">
        <v>40</v>
      </c>
      <c r="BD11" s="48">
        <v>1</v>
      </c>
      <c r="BE11" s="48">
        <v>0</v>
      </c>
      <c r="BF11" s="48">
        <v>1</v>
      </c>
      <c r="BG11" s="48">
        <v>0</v>
      </c>
      <c r="BH11" s="48">
        <v>0</v>
      </c>
      <c r="BI11" s="48">
        <v>60</v>
      </c>
      <c r="BJ11" s="48">
        <v>0</v>
      </c>
      <c r="BK11" s="48">
        <v>0</v>
      </c>
      <c r="BL11" s="48">
        <v>0</v>
      </c>
      <c r="BM11" s="48">
        <v>1</v>
      </c>
      <c r="BN11" s="48">
        <v>1</v>
      </c>
      <c r="BO11" s="48">
        <v>1</v>
      </c>
      <c r="BP11" s="20">
        <f t="shared" si="10"/>
        <v>100</v>
      </c>
      <c r="BQ11" s="46">
        <v>11</v>
      </c>
      <c r="BR11" s="46">
        <v>5</v>
      </c>
      <c r="BS11" s="46">
        <v>0</v>
      </c>
      <c r="BT11" s="37">
        <f t="shared" si="11"/>
        <v>100</v>
      </c>
      <c r="BU11" s="20">
        <f t="shared" si="12"/>
        <v>100</v>
      </c>
      <c r="BV11" s="46">
        <v>113</v>
      </c>
      <c r="BW11" s="46">
        <v>40</v>
      </c>
      <c r="BX11" s="46">
        <v>0</v>
      </c>
      <c r="BY11" s="20">
        <f t="shared" si="13"/>
        <v>100</v>
      </c>
      <c r="BZ11" s="46">
        <v>113</v>
      </c>
      <c r="CA11" s="46">
        <v>40</v>
      </c>
      <c r="CB11" s="46">
        <v>0</v>
      </c>
      <c r="CC11" s="20">
        <f t="shared" si="14"/>
        <v>100</v>
      </c>
      <c r="CD11" s="46">
        <v>113</v>
      </c>
      <c r="CE11" s="46">
        <v>40</v>
      </c>
      <c r="CF11" s="46">
        <v>0</v>
      </c>
      <c r="CG11" s="37">
        <f t="shared" si="15"/>
        <v>100</v>
      </c>
      <c r="CH11" s="20">
        <f t="shared" si="16"/>
        <v>100</v>
      </c>
      <c r="CI11" s="46">
        <v>126</v>
      </c>
      <c r="CJ11" s="46">
        <v>27</v>
      </c>
      <c r="CK11" s="46">
        <v>0</v>
      </c>
      <c r="CL11" s="20">
        <f t="shared" si="17"/>
        <v>100</v>
      </c>
      <c r="CM11" s="46">
        <v>121</v>
      </c>
      <c r="CN11" s="46">
        <v>32</v>
      </c>
      <c r="CO11" s="46">
        <v>0</v>
      </c>
      <c r="CP11" s="20">
        <f t="shared" si="18"/>
        <v>100</v>
      </c>
      <c r="CQ11" s="46">
        <v>120</v>
      </c>
      <c r="CR11" s="46">
        <v>33</v>
      </c>
      <c r="CS11" s="46">
        <v>0</v>
      </c>
    </row>
    <row r="12" spans="1:97" ht="45" customHeight="1" x14ac:dyDescent="0.25">
      <c r="A12" s="15">
        <v>19</v>
      </c>
      <c r="B12" s="48" t="s">
        <v>93</v>
      </c>
      <c r="C12" s="40" t="s">
        <v>79</v>
      </c>
      <c r="D12" s="37">
        <f t="shared" si="0"/>
        <v>78.281514538093489</v>
      </c>
      <c r="E12" s="37">
        <f t="shared" si="1"/>
        <v>82.622147589252847</v>
      </c>
      <c r="F12" s="37">
        <f t="shared" si="2"/>
        <v>42.613636363636367</v>
      </c>
      <c r="G12" s="20">
        <f t="shared" si="3"/>
        <v>12.5</v>
      </c>
      <c r="H12" s="44">
        <v>0</v>
      </c>
      <c r="I12" s="44">
        <v>0</v>
      </c>
      <c r="J12" s="44">
        <v>0</v>
      </c>
      <c r="K12" s="44">
        <v>0</v>
      </c>
      <c r="L12" s="44">
        <v>1</v>
      </c>
      <c r="M12" s="44">
        <v>0</v>
      </c>
      <c r="N12" s="44">
        <v>0</v>
      </c>
      <c r="O12" s="44">
        <v>0</v>
      </c>
      <c r="P12" s="15">
        <v>72.727272727272734</v>
      </c>
      <c r="Q12" s="38">
        <v>1</v>
      </c>
      <c r="R12" s="38">
        <v>1</v>
      </c>
      <c r="S12" s="38">
        <v>1</v>
      </c>
      <c r="T12" s="38">
        <v>1</v>
      </c>
      <c r="U12" s="38">
        <v>1</v>
      </c>
      <c r="V12" s="38">
        <v>0</v>
      </c>
      <c r="W12" s="39">
        <v>1</v>
      </c>
      <c r="X12" s="38">
        <v>0</v>
      </c>
      <c r="Y12" s="38">
        <v>0</v>
      </c>
      <c r="Z12" s="38">
        <v>1</v>
      </c>
      <c r="AA12" s="38">
        <v>1</v>
      </c>
      <c r="AB12" s="19">
        <v>100</v>
      </c>
      <c r="AC12" s="38">
        <v>1</v>
      </c>
      <c r="AD12" s="38">
        <v>1</v>
      </c>
      <c r="AE12" s="38">
        <v>1</v>
      </c>
      <c r="AF12" s="38">
        <v>1</v>
      </c>
      <c r="AG12" s="20">
        <f t="shared" si="4"/>
        <v>99.595141700404852</v>
      </c>
      <c r="AH12" s="51">
        <f t="shared" si="5"/>
        <v>99.595141700404852</v>
      </c>
      <c r="AI12" s="44">
        <v>164</v>
      </c>
      <c r="AJ12" s="44">
        <v>82</v>
      </c>
      <c r="AK12" s="44">
        <v>1</v>
      </c>
      <c r="AL12" s="20">
        <f t="shared" si="6"/>
        <v>99.595141700404852</v>
      </c>
      <c r="AM12" s="44">
        <v>167</v>
      </c>
      <c r="AN12" s="44">
        <v>79</v>
      </c>
      <c r="AO12" s="44">
        <v>1</v>
      </c>
      <c r="AP12" s="37">
        <f t="shared" si="7"/>
        <v>69.595141700404866</v>
      </c>
      <c r="AQ12" s="19">
        <v>40</v>
      </c>
      <c r="AR12" s="44">
        <v>0</v>
      </c>
      <c r="AS12" s="44">
        <v>0</v>
      </c>
      <c r="AT12" s="44">
        <v>0</v>
      </c>
      <c r="AU12" s="44">
        <v>1</v>
      </c>
      <c r="AV12" s="44">
        <v>1</v>
      </c>
      <c r="AW12" s="44">
        <v>0</v>
      </c>
      <c r="AX12" s="20">
        <f t="shared" si="8"/>
        <v>99.190283400809719</v>
      </c>
      <c r="AY12" s="44">
        <v>158</v>
      </c>
      <c r="AZ12" s="44">
        <v>87</v>
      </c>
      <c r="BA12" s="44">
        <v>2</v>
      </c>
      <c r="BB12" s="37">
        <f t="shared" si="9"/>
        <v>40</v>
      </c>
      <c r="BC12" s="19">
        <v>40</v>
      </c>
      <c r="BD12" s="45">
        <v>1</v>
      </c>
      <c r="BE12" s="45">
        <v>0</v>
      </c>
      <c r="BF12" s="45">
        <v>0</v>
      </c>
      <c r="BG12" s="45">
        <v>0</v>
      </c>
      <c r="BH12" s="45">
        <v>1</v>
      </c>
      <c r="BI12" s="19">
        <v>20</v>
      </c>
      <c r="BJ12" s="45">
        <v>0</v>
      </c>
      <c r="BK12" s="45">
        <v>0</v>
      </c>
      <c r="BL12" s="45">
        <v>0</v>
      </c>
      <c r="BM12" s="39">
        <v>1</v>
      </c>
      <c r="BN12" s="45">
        <v>0</v>
      </c>
      <c r="BO12" s="45">
        <v>0</v>
      </c>
      <c r="BP12" s="20">
        <f t="shared" si="10"/>
        <v>66.666666666666657</v>
      </c>
      <c r="BQ12" s="44">
        <v>4</v>
      </c>
      <c r="BR12" s="44">
        <v>14</v>
      </c>
      <c r="BS12" s="44">
        <v>9</v>
      </c>
      <c r="BT12" s="37">
        <f t="shared" si="11"/>
        <v>99.676113360323882</v>
      </c>
      <c r="BU12" s="20">
        <f t="shared" si="12"/>
        <v>99.595141700404852</v>
      </c>
      <c r="BV12" s="44">
        <v>171</v>
      </c>
      <c r="BW12" s="44">
        <v>75</v>
      </c>
      <c r="BX12" s="44">
        <v>1</v>
      </c>
      <c r="BY12" s="20">
        <f t="shared" si="13"/>
        <v>99.595141700404852</v>
      </c>
      <c r="BZ12" s="44">
        <v>175</v>
      </c>
      <c r="CA12" s="44">
        <v>71</v>
      </c>
      <c r="CB12" s="44">
        <v>1</v>
      </c>
      <c r="CC12" s="20">
        <f t="shared" si="14"/>
        <v>100</v>
      </c>
      <c r="CD12" s="44">
        <v>163</v>
      </c>
      <c r="CE12" s="44">
        <v>84</v>
      </c>
      <c r="CF12" s="44">
        <v>0</v>
      </c>
      <c r="CG12" s="37">
        <f t="shared" si="15"/>
        <v>99.514170040485823</v>
      </c>
      <c r="CH12" s="20">
        <f t="shared" si="16"/>
        <v>100</v>
      </c>
      <c r="CI12" s="44">
        <v>206</v>
      </c>
      <c r="CJ12" s="44">
        <v>41</v>
      </c>
      <c r="CK12" s="44">
        <v>0</v>
      </c>
      <c r="CL12" s="20">
        <f t="shared" si="17"/>
        <v>99.595141700404852</v>
      </c>
      <c r="CM12" s="44">
        <v>169</v>
      </c>
      <c r="CN12" s="44">
        <v>77</v>
      </c>
      <c r="CO12" s="44">
        <v>1</v>
      </c>
      <c r="CP12" s="20">
        <f t="shared" si="18"/>
        <v>99.190283400809719</v>
      </c>
      <c r="CQ12" s="44">
        <v>169</v>
      </c>
      <c r="CR12" s="44">
        <v>76</v>
      </c>
      <c r="CS12" s="44">
        <v>2</v>
      </c>
    </row>
    <row r="13" spans="1:97" ht="52.5" customHeight="1" x14ac:dyDescent="0.25">
      <c r="A13" s="15">
        <v>20</v>
      </c>
      <c r="B13" s="48" t="s">
        <v>93</v>
      </c>
      <c r="C13" s="40" t="s">
        <v>80</v>
      </c>
      <c r="D13" s="37">
        <f t="shared" si="0"/>
        <v>88.63636363636364</v>
      </c>
      <c r="E13" s="37">
        <f t="shared" si="1"/>
        <v>81.181818181818187</v>
      </c>
      <c r="F13" s="37">
        <f t="shared" si="2"/>
        <v>77.272727272727266</v>
      </c>
      <c r="G13" s="20">
        <f t="shared" si="3"/>
        <v>100</v>
      </c>
      <c r="H13" s="44">
        <v>1</v>
      </c>
      <c r="I13" s="44">
        <v>1</v>
      </c>
      <c r="J13" s="44">
        <v>1</v>
      </c>
      <c r="K13" s="44">
        <v>1</v>
      </c>
      <c r="L13" s="44">
        <v>1</v>
      </c>
      <c r="M13" s="44">
        <v>1</v>
      </c>
      <c r="N13" s="44">
        <v>1</v>
      </c>
      <c r="O13" s="44">
        <v>1</v>
      </c>
      <c r="P13" s="15">
        <v>54.54545454545454</v>
      </c>
      <c r="Q13" s="38">
        <v>1</v>
      </c>
      <c r="R13" s="38">
        <v>1</v>
      </c>
      <c r="S13" s="38">
        <v>0</v>
      </c>
      <c r="T13" s="38">
        <v>0</v>
      </c>
      <c r="U13" s="38">
        <v>1</v>
      </c>
      <c r="V13" s="38">
        <v>1</v>
      </c>
      <c r="W13" s="39">
        <v>1</v>
      </c>
      <c r="X13" s="38">
        <v>0</v>
      </c>
      <c r="Y13" s="38">
        <v>0</v>
      </c>
      <c r="Z13" s="38">
        <v>1</v>
      </c>
      <c r="AA13" s="38">
        <v>0</v>
      </c>
      <c r="AB13" s="19">
        <v>60</v>
      </c>
      <c r="AC13" s="38">
        <v>1</v>
      </c>
      <c r="AD13" s="38">
        <v>0</v>
      </c>
      <c r="AE13" s="38">
        <v>1</v>
      </c>
      <c r="AF13" s="38">
        <v>0</v>
      </c>
      <c r="AG13" s="20">
        <f t="shared" si="4"/>
        <v>100</v>
      </c>
      <c r="AH13" s="51">
        <f t="shared" si="5"/>
        <v>100</v>
      </c>
      <c r="AI13" s="44">
        <v>110</v>
      </c>
      <c r="AJ13" s="44">
        <v>90</v>
      </c>
      <c r="AK13" s="44">
        <v>0</v>
      </c>
      <c r="AL13" s="20">
        <f t="shared" si="6"/>
        <v>100</v>
      </c>
      <c r="AM13" s="44">
        <v>108</v>
      </c>
      <c r="AN13" s="44">
        <v>92</v>
      </c>
      <c r="AO13" s="44">
        <v>0</v>
      </c>
      <c r="AP13" s="37">
        <f t="shared" si="7"/>
        <v>100</v>
      </c>
      <c r="AQ13" s="19">
        <v>100</v>
      </c>
      <c r="AR13" s="44">
        <v>1</v>
      </c>
      <c r="AS13" s="44">
        <v>1</v>
      </c>
      <c r="AT13" s="44">
        <v>1</v>
      </c>
      <c r="AU13" s="44">
        <v>1</v>
      </c>
      <c r="AV13" s="44">
        <v>1</v>
      </c>
      <c r="AW13" s="44">
        <v>1</v>
      </c>
      <c r="AX13" s="20">
        <f t="shared" si="8"/>
        <v>100</v>
      </c>
      <c r="AY13" s="44">
        <v>107</v>
      </c>
      <c r="AZ13" s="44">
        <v>93</v>
      </c>
      <c r="BA13" s="44">
        <v>0</v>
      </c>
      <c r="BB13" s="37">
        <f t="shared" si="9"/>
        <v>62</v>
      </c>
      <c r="BC13" s="19">
        <v>80</v>
      </c>
      <c r="BD13" s="45">
        <v>1</v>
      </c>
      <c r="BE13" s="45">
        <v>1</v>
      </c>
      <c r="BF13" s="45">
        <v>1</v>
      </c>
      <c r="BG13" s="45">
        <v>0</v>
      </c>
      <c r="BH13" s="45">
        <v>1</v>
      </c>
      <c r="BI13" s="19">
        <v>20</v>
      </c>
      <c r="BJ13" s="45">
        <v>0</v>
      </c>
      <c r="BK13" s="45">
        <v>0</v>
      </c>
      <c r="BL13" s="45">
        <v>0</v>
      </c>
      <c r="BM13" s="39">
        <v>0</v>
      </c>
      <c r="BN13" s="45">
        <v>1</v>
      </c>
      <c r="BO13" s="45">
        <v>0</v>
      </c>
      <c r="BP13" s="20">
        <f t="shared" si="10"/>
        <v>100</v>
      </c>
      <c r="BQ13" s="44">
        <v>17</v>
      </c>
      <c r="BR13" s="44">
        <v>12</v>
      </c>
      <c r="BS13" s="44">
        <v>0</v>
      </c>
      <c r="BT13" s="37">
        <f t="shared" si="11"/>
        <v>100</v>
      </c>
      <c r="BU13" s="20">
        <f t="shared" si="12"/>
        <v>100</v>
      </c>
      <c r="BV13" s="44">
        <v>103</v>
      </c>
      <c r="BW13" s="44">
        <v>97</v>
      </c>
      <c r="BX13" s="44">
        <v>0</v>
      </c>
      <c r="BY13" s="20">
        <f t="shared" si="13"/>
        <v>100</v>
      </c>
      <c r="BZ13" s="44">
        <v>106</v>
      </c>
      <c r="CA13" s="44">
        <v>94</v>
      </c>
      <c r="CB13" s="44">
        <v>0</v>
      </c>
      <c r="CC13" s="20">
        <f t="shared" si="14"/>
        <v>100</v>
      </c>
      <c r="CD13" s="44">
        <v>106</v>
      </c>
      <c r="CE13" s="44">
        <v>94</v>
      </c>
      <c r="CF13" s="44">
        <v>0</v>
      </c>
      <c r="CG13" s="37">
        <f t="shared" si="15"/>
        <v>100</v>
      </c>
      <c r="CH13" s="20">
        <f t="shared" si="16"/>
        <v>100</v>
      </c>
      <c r="CI13" s="44">
        <v>168</v>
      </c>
      <c r="CJ13" s="44">
        <v>32</v>
      </c>
      <c r="CK13" s="44">
        <v>0</v>
      </c>
      <c r="CL13" s="20">
        <f t="shared" si="17"/>
        <v>100</v>
      </c>
      <c r="CM13" s="44">
        <v>113</v>
      </c>
      <c r="CN13" s="44">
        <v>87</v>
      </c>
      <c r="CO13" s="44">
        <v>0</v>
      </c>
      <c r="CP13" s="20">
        <f t="shared" si="18"/>
        <v>100</v>
      </c>
      <c r="CQ13" s="44">
        <v>112</v>
      </c>
      <c r="CR13" s="44">
        <v>88</v>
      </c>
      <c r="CS13" s="44">
        <v>0</v>
      </c>
    </row>
    <row r="14" spans="1:97" ht="55.5" customHeight="1" x14ac:dyDescent="0.25">
      <c r="A14" s="15">
        <v>21</v>
      </c>
      <c r="B14" s="48" t="s">
        <v>93</v>
      </c>
      <c r="C14" s="40" t="s">
        <v>81</v>
      </c>
      <c r="D14" s="37">
        <f t="shared" ref="D14:D22" si="19">(E14+AP14+BB14+BT14+CG14)/5</f>
        <v>92.076614617755027</v>
      </c>
      <c r="E14" s="37">
        <f t="shared" ref="E14:E22" si="20">(F14*0.3)+(AB14*0.3)+(AG14*0.4)</f>
        <v>90.197034724931726</v>
      </c>
      <c r="F14" s="37">
        <f t="shared" ref="F14:F22" si="21">(G14+P14)/2</f>
        <v>68.181818181818187</v>
      </c>
      <c r="G14" s="20">
        <f t="shared" ref="G14:G22" si="22">((H14+I14+J14+K14+L14+M14+N14+O14)/8)*100</f>
        <v>100</v>
      </c>
      <c r="H14" s="44">
        <v>1</v>
      </c>
      <c r="I14" s="44">
        <v>1</v>
      </c>
      <c r="J14" s="44">
        <v>1</v>
      </c>
      <c r="K14" s="44">
        <v>1</v>
      </c>
      <c r="L14" s="44">
        <v>1</v>
      </c>
      <c r="M14" s="44">
        <v>1</v>
      </c>
      <c r="N14" s="44">
        <v>1</v>
      </c>
      <c r="O14" s="44">
        <v>1</v>
      </c>
      <c r="P14" s="15">
        <v>36.363636363636367</v>
      </c>
      <c r="Q14" s="38">
        <v>1</v>
      </c>
      <c r="R14" s="38">
        <v>0</v>
      </c>
      <c r="S14" s="38">
        <v>0</v>
      </c>
      <c r="T14" s="38">
        <v>1</v>
      </c>
      <c r="U14" s="38">
        <v>1</v>
      </c>
      <c r="V14" s="38">
        <v>0</v>
      </c>
      <c r="W14" s="39">
        <v>0</v>
      </c>
      <c r="X14" s="38">
        <v>0</v>
      </c>
      <c r="Y14" s="38">
        <v>0</v>
      </c>
      <c r="Z14" s="38">
        <v>0</v>
      </c>
      <c r="AA14" s="38">
        <v>1</v>
      </c>
      <c r="AB14" s="19">
        <v>100</v>
      </c>
      <c r="AC14" s="38">
        <v>1</v>
      </c>
      <c r="AD14" s="38">
        <v>1</v>
      </c>
      <c r="AE14" s="38">
        <v>1</v>
      </c>
      <c r="AF14" s="38">
        <v>1</v>
      </c>
      <c r="AG14" s="20">
        <f t="shared" si="4"/>
        <v>99.356223175965667</v>
      </c>
      <c r="AH14" s="51">
        <f t="shared" si="5"/>
        <v>100</v>
      </c>
      <c r="AI14" s="44">
        <v>146</v>
      </c>
      <c r="AJ14" s="44">
        <v>87</v>
      </c>
      <c r="AK14" s="44">
        <v>0</v>
      </c>
      <c r="AL14" s="20">
        <f t="shared" si="6"/>
        <v>98.712446351931334</v>
      </c>
      <c r="AM14" s="44">
        <v>132</v>
      </c>
      <c r="AN14" s="44">
        <v>98</v>
      </c>
      <c r="AO14" s="44">
        <v>3</v>
      </c>
      <c r="AP14" s="37">
        <f t="shared" si="7"/>
        <v>99.570815450643778</v>
      </c>
      <c r="AQ14" s="19">
        <v>100</v>
      </c>
      <c r="AR14" s="44">
        <v>1</v>
      </c>
      <c r="AS14" s="44">
        <v>1</v>
      </c>
      <c r="AT14" s="44">
        <v>1</v>
      </c>
      <c r="AU14" s="44">
        <v>1</v>
      </c>
      <c r="AV14" s="44">
        <v>1</v>
      </c>
      <c r="AW14" s="44">
        <v>0</v>
      </c>
      <c r="AX14" s="20">
        <f t="shared" si="8"/>
        <v>99.141630901287556</v>
      </c>
      <c r="AY14" s="44">
        <v>143</v>
      </c>
      <c r="AZ14" s="44">
        <v>88</v>
      </c>
      <c r="BA14" s="44">
        <v>2</v>
      </c>
      <c r="BB14" s="37">
        <f t="shared" si="9"/>
        <v>71.387755102040813</v>
      </c>
      <c r="BC14" s="19">
        <v>60</v>
      </c>
      <c r="BD14" s="45">
        <v>1</v>
      </c>
      <c r="BE14" s="45">
        <v>0</v>
      </c>
      <c r="BF14" s="45">
        <v>1</v>
      </c>
      <c r="BG14" s="45">
        <v>1</v>
      </c>
      <c r="BH14" s="45">
        <v>0</v>
      </c>
      <c r="BI14" s="19">
        <v>60</v>
      </c>
      <c r="BJ14" s="45">
        <v>0</v>
      </c>
      <c r="BK14" s="45">
        <v>0</v>
      </c>
      <c r="BL14" s="45">
        <v>0</v>
      </c>
      <c r="BM14" s="39">
        <v>1</v>
      </c>
      <c r="BN14" s="45">
        <v>1</v>
      </c>
      <c r="BO14" s="45">
        <v>1</v>
      </c>
      <c r="BP14" s="20">
        <f t="shared" si="10"/>
        <v>97.959183673469383</v>
      </c>
      <c r="BQ14" s="44">
        <v>26</v>
      </c>
      <c r="BR14" s="44">
        <v>22</v>
      </c>
      <c r="BS14" s="44">
        <v>1</v>
      </c>
      <c r="BT14" s="37">
        <f t="shared" si="11"/>
        <v>99.31330472103005</v>
      </c>
      <c r="BU14" s="20">
        <f t="shared" si="12"/>
        <v>98.712446351931334</v>
      </c>
      <c r="BV14" s="44">
        <v>166</v>
      </c>
      <c r="BW14" s="44">
        <v>64</v>
      </c>
      <c r="BX14" s="44">
        <v>3</v>
      </c>
      <c r="BY14" s="20">
        <f t="shared" si="13"/>
        <v>99.570815450643778</v>
      </c>
      <c r="BZ14" s="44">
        <v>122</v>
      </c>
      <c r="CA14" s="44">
        <v>110</v>
      </c>
      <c r="CB14" s="44">
        <v>1</v>
      </c>
      <c r="CC14" s="20">
        <f t="shared" si="14"/>
        <v>100</v>
      </c>
      <c r="CD14" s="44">
        <v>146</v>
      </c>
      <c r="CE14" s="44">
        <v>87</v>
      </c>
      <c r="CF14" s="44">
        <v>0</v>
      </c>
      <c r="CG14" s="37">
        <f t="shared" si="15"/>
        <v>99.914163090128753</v>
      </c>
      <c r="CH14" s="20">
        <f t="shared" si="16"/>
        <v>100</v>
      </c>
      <c r="CI14" s="44">
        <v>148</v>
      </c>
      <c r="CJ14" s="44">
        <v>85</v>
      </c>
      <c r="CK14" s="44">
        <v>0</v>
      </c>
      <c r="CL14" s="20">
        <f t="shared" si="17"/>
        <v>99.570815450643778</v>
      </c>
      <c r="CM14" s="44">
        <v>151</v>
      </c>
      <c r="CN14" s="44">
        <v>81</v>
      </c>
      <c r="CO14" s="44">
        <v>1</v>
      </c>
      <c r="CP14" s="20">
        <f t="shared" si="18"/>
        <v>100</v>
      </c>
      <c r="CQ14" s="44">
        <v>144</v>
      </c>
      <c r="CR14" s="44">
        <v>89</v>
      </c>
      <c r="CS14" s="44">
        <v>0</v>
      </c>
    </row>
    <row r="15" spans="1:97" ht="30.75" customHeight="1" x14ac:dyDescent="0.25">
      <c r="A15" s="15">
        <v>22</v>
      </c>
      <c r="B15" s="48" t="s">
        <v>93</v>
      </c>
      <c r="C15" s="40" t="s">
        <v>82</v>
      </c>
      <c r="D15" s="37">
        <f t="shared" si="19"/>
        <v>94.221269296740999</v>
      </c>
      <c r="E15" s="37">
        <f t="shared" si="20"/>
        <v>93.106346483704982</v>
      </c>
      <c r="F15" s="37">
        <f t="shared" si="21"/>
        <v>77.272727272727266</v>
      </c>
      <c r="G15" s="20">
        <f t="shared" si="22"/>
        <v>100</v>
      </c>
      <c r="H15" s="44">
        <v>1</v>
      </c>
      <c r="I15" s="44">
        <v>1</v>
      </c>
      <c r="J15" s="44">
        <v>1</v>
      </c>
      <c r="K15" s="44">
        <v>1</v>
      </c>
      <c r="L15" s="44">
        <v>1</v>
      </c>
      <c r="M15" s="44">
        <v>1</v>
      </c>
      <c r="N15" s="44">
        <v>1</v>
      </c>
      <c r="O15" s="44">
        <v>1</v>
      </c>
      <c r="P15" s="15">
        <v>54.54545454545454</v>
      </c>
      <c r="Q15" s="38">
        <v>1</v>
      </c>
      <c r="R15" s="38">
        <v>1</v>
      </c>
      <c r="S15" s="38">
        <v>1</v>
      </c>
      <c r="T15" s="38">
        <v>1</v>
      </c>
      <c r="U15" s="38">
        <v>1</v>
      </c>
      <c r="V15" s="38">
        <v>0</v>
      </c>
      <c r="W15" s="39">
        <v>1</v>
      </c>
      <c r="X15" s="38">
        <v>0</v>
      </c>
      <c r="Y15" s="38">
        <v>0</v>
      </c>
      <c r="Z15" s="38">
        <v>0</v>
      </c>
      <c r="AA15" s="38">
        <v>0</v>
      </c>
      <c r="AB15" s="19">
        <v>100</v>
      </c>
      <c r="AC15" s="38">
        <v>1</v>
      </c>
      <c r="AD15" s="38">
        <v>1</v>
      </c>
      <c r="AE15" s="38">
        <v>1</v>
      </c>
      <c r="AF15" s="38">
        <v>1</v>
      </c>
      <c r="AG15" s="20">
        <f t="shared" si="4"/>
        <v>99.811320754716974</v>
      </c>
      <c r="AH15" s="51">
        <f t="shared" si="5"/>
        <v>100</v>
      </c>
      <c r="AI15" s="44">
        <v>262</v>
      </c>
      <c r="AJ15" s="44">
        <v>3</v>
      </c>
      <c r="AK15" s="44">
        <v>0</v>
      </c>
      <c r="AL15" s="20">
        <f t="shared" si="6"/>
        <v>99.622641509433961</v>
      </c>
      <c r="AM15" s="44">
        <v>262</v>
      </c>
      <c r="AN15" s="44">
        <v>2</v>
      </c>
      <c r="AO15" s="44">
        <v>1</v>
      </c>
      <c r="AP15" s="37">
        <f t="shared" si="7"/>
        <v>100</v>
      </c>
      <c r="AQ15" s="19">
        <v>100</v>
      </c>
      <c r="AR15" s="44">
        <v>1</v>
      </c>
      <c r="AS15" s="44">
        <v>1</v>
      </c>
      <c r="AT15" s="44">
        <v>1</v>
      </c>
      <c r="AU15" s="44">
        <v>1</v>
      </c>
      <c r="AV15" s="44">
        <v>1</v>
      </c>
      <c r="AW15" s="44">
        <v>1</v>
      </c>
      <c r="AX15" s="20">
        <f t="shared" si="8"/>
        <v>100</v>
      </c>
      <c r="AY15" s="44">
        <v>262</v>
      </c>
      <c r="AZ15" s="44">
        <v>3</v>
      </c>
      <c r="BA15" s="44">
        <v>0</v>
      </c>
      <c r="BB15" s="37">
        <f t="shared" si="9"/>
        <v>78</v>
      </c>
      <c r="BC15" s="19">
        <v>80</v>
      </c>
      <c r="BD15" s="45">
        <v>1</v>
      </c>
      <c r="BE15" s="45">
        <v>0</v>
      </c>
      <c r="BF15" s="45">
        <v>1</v>
      </c>
      <c r="BG15" s="45">
        <v>1</v>
      </c>
      <c r="BH15" s="45">
        <v>1</v>
      </c>
      <c r="BI15" s="19">
        <v>60</v>
      </c>
      <c r="BJ15" s="45">
        <v>0</v>
      </c>
      <c r="BK15" s="45">
        <v>0</v>
      </c>
      <c r="BL15" s="45">
        <v>0</v>
      </c>
      <c r="BM15" s="39">
        <v>1</v>
      </c>
      <c r="BN15" s="45">
        <v>1</v>
      </c>
      <c r="BO15" s="45">
        <v>1</v>
      </c>
      <c r="BP15" s="20">
        <f t="shared" si="10"/>
        <v>100</v>
      </c>
      <c r="BQ15" s="44">
        <v>31</v>
      </c>
      <c r="BR15" s="44">
        <v>1</v>
      </c>
      <c r="BS15" s="44">
        <v>0</v>
      </c>
      <c r="BT15" s="37">
        <f t="shared" si="11"/>
        <v>100</v>
      </c>
      <c r="BU15" s="20">
        <f t="shared" si="12"/>
        <v>100</v>
      </c>
      <c r="BV15" s="44">
        <v>261</v>
      </c>
      <c r="BW15" s="44">
        <v>4</v>
      </c>
      <c r="BX15" s="44">
        <v>0</v>
      </c>
      <c r="BY15" s="20">
        <f t="shared" si="13"/>
        <v>100</v>
      </c>
      <c r="BZ15" s="44">
        <v>261</v>
      </c>
      <c r="CA15" s="44">
        <v>4</v>
      </c>
      <c r="CB15" s="44">
        <v>0</v>
      </c>
      <c r="CC15" s="20">
        <f t="shared" si="14"/>
        <v>100</v>
      </c>
      <c r="CD15" s="44">
        <v>261</v>
      </c>
      <c r="CE15" s="44">
        <v>4</v>
      </c>
      <c r="CF15" s="44">
        <v>0</v>
      </c>
      <c r="CG15" s="37">
        <f t="shared" si="15"/>
        <v>100</v>
      </c>
      <c r="CH15" s="20">
        <f t="shared" si="16"/>
        <v>100</v>
      </c>
      <c r="CI15" s="44">
        <v>240</v>
      </c>
      <c r="CJ15" s="44">
        <v>25</v>
      </c>
      <c r="CK15" s="44">
        <v>0</v>
      </c>
      <c r="CL15" s="20">
        <f t="shared" si="17"/>
        <v>100</v>
      </c>
      <c r="CM15" s="44">
        <v>262</v>
      </c>
      <c r="CN15" s="44">
        <v>3</v>
      </c>
      <c r="CO15" s="44">
        <v>0</v>
      </c>
      <c r="CP15" s="20">
        <f t="shared" si="18"/>
        <v>100</v>
      </c>
      <c r="CQ15" s="44">
        <v>262</v>
      </c>
      <c r="CR15" s="44">
        <v>3</v>
      </c>
      <c r="CS15" s="44">
        <v>0</v>
      </c>
    </row>
    <row r="16" spans="1:97" ht="45" customHeight="1" x14ac:dyDescent="0.25">
      <c r="A16" s="15">
        <v>23</v>
      </c>
      <c r="B16" s="48" t="s">
        <v>93</v>
      </c>
      <c r="C16" s="40" t="s">
        <v>83</v>
      </c>
      <c r="D16" s="37">
        <f t="shared" si="19"/>
        <v>85.523439448638015</v>
      </c>
      <c r="E16" s="37">
        <f t="shared" si="20"/>
        <v>89.459796521168357</v>
      </c>
      <c r="F16" s="37">
        <f t="shared" si="21"/>
        <v>77.272727272727266</v>
      </c>
      <c r="G16" s="20">
        <f t="shared" si="22"/>
        <v>100</v>
      </c>
      <c r="H16" s="44">
        <v>1</v>
      </c>
      <c r="I16" s="44">
        <v>1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1</v>
      </c>
      <c r="P16" s="15">
        <v>54.54545454545454</v>
      </c>
      <c r="Q16" s="38">
        <v>1</v>
      </c>
      <c r="R16" s="38">
        <v>1</v>
      </c>
      <c r="S16" s="38">
        <v>1</v>
      </c>
      <c r="T16" s="38">
        <v>1</v>
      </c>
      <c r="U16" s="38">
        <v>1</v>
      </c>
      <c r="V16" s="38">
        <v>0</v>
      </c>
      <c r="W16" s="39">
        <v>0</v>
      </c>
      <c r="X16" s="38">
        <v>0</v>
      </c>
      <c r="Y16" s="38">
        <v>0</v>
      </c>
      <c r="Z16" s="38">
        <v>0</v>
      </c>
      <c r="AA16" s="38">
        <v>1</v>
      </c>
      <c r="AB16" s="19">
        <v>90</v>
      </c>
      <c r="AC16" s="38">
        <v>1</v>
      </c>
      <c r="AD16" s="38">
        <v>0</v>
      </c>
      <c r="AE16" s="38">
        <v>1</v>
      </c>
      <c r="AF16" s="38">
        <v>1</v>
      </c>
      <c r="AG16" s="20">
        <f t="shared" si="4"/>
        <v>98.194945848375454</v>
      </c>
      <c r="AH16" s="51">
        <f t="shared" si="5"/>
        <v>98.555956678700369</v>
      </c>
      <c r="AI16" s="44">
        <v>132</v>
      </c>
      <c r="AJ16" s="44">
        <v>141</v>
      </c>
      <c r="AK16" s="44">
        <v>4</v>
      </c>
      <c r="AL16" s="20">
        <f t="shared" si="6"/>
        <v>97.833935018050539</v>
      </c>
      <c r="AM16" s="44">
        <v>123</v>
      </c>
      <c r="AN16" s="44">
        <v>148</v>
      </c>
      <c r="AO16" s="44">
        <v>6</v>
      </c>
      <c r="AP16" s="37">
        <f t="shared" si="7"/>
        <v>88.736462093862812</v>
      </c>
      <c r="AQ16" s="19">
        <v>80</v>
      </c>
      <c r="AR16" s="44">
        <v>0</v>
      </c>
      <c r="AS16" s="44">
        <v>1</v>
      </c>
      <c r="AT16" s="44">
        <v>1</v>
      </c>
      <c r="AU16" s="44">
        <v>1</v>
      </c>
      <c r="AV16" s="44">
        <v>1</v>
      </c>
      <c r="AW16" s="44">
        <v>0</v>
      </c>
      <c r="AX16" s="20">
        <f t="shared" si="8"/>
        <v>97.472924187725624</v>
      </c>
      <c r="AY16" s="44">
        <v>125</v>
      </c>
      <c r="AZ16" s="44">
        <v>145</v>
      </c>
      <c r="BA16" s="44">
        <v>7</v>
      </c>
      <c r="BB16" s="37">
        <f t="shared" si="9"/>
        <v>64.8</v>
      </c>
      <c r="BC16" s="19">
        <v>40</v>
      </c>
      <c r="BD16" s="45">
        <v>1</v>
      </c>
      <c r="BE16" s="45">
        <v>0</v>
      </c>
      <c r="BF16" s="45">
        <v>0</v>
      </c>
      <c r="BG16" s="45">
        <v>1</v>
      </c>
      <c r="BH16" s="45">
        <v>0</v>
      </c>
      <c r="BI16" s="19">
        <v>60</v>
      </c>
      <c r="BJ16" s="45">
        <v>0</v>
      </c>
      <c r="BK16" s="45">
        <v>0</v>
      </c>
      <c r="BL16" s="45">
        <v>0</v>
      </c>
      <c r="BM16" s="39">
        <v>1</v>
      </c>
      <c r="BN16" s="45">
        <v>1</v>
      </c>
      <c r="BO16" s="45">
        <v>1</v>
      </c>
      <c r="BP16" s="20">
        <f t="shared" si="10"/>
        <v>96</v>
      </c>
      <c r="BQ16" s="44">
        <v>11</v>
      </c>
      <c r="BR16" s="44">
        <v>13</v>
      </c>
      <c r="BS16" s="44">
        <v>1</v>
      </c>
      <c r="BT16" s="37">
        <f t="shared" si="11"/>
        <v>95.812274368231058</v>
      </c>
      <c r="BU16" s="20">
        <f t="shared" si="12"/>
        <v>95.306859205776178</v>
      </c>
      <c r="BV16" s="44">
        <v>140</v>
      </c>
      <c r="BW16" s="44">
        <v>124</v>
      </c>
      <c r="BX16" s="44">
        <v>13</v>
      </c>
      <c r="BY16" s="20">
        <f t="shared" si="13"/>
        <v>95.667870036101093</v>
      </c>
      <c r="BZ16" s="44">
        <v>139</v>
      </c>
      <c r="CA16" s="44">
        <v>126</v>
      </c>
      <c r="CB16" s="44">
        <v>12</v>
      </c>
      <c r="CC16" s="20">
        <f t="shared" si="14"/>
        <v>97.111913357400724</v>
      </c>
      <c r="CD16" s="44">
        <v>138</v>
      </c>
      <c r="CE16" s="44">
        <v>131</v>
      </c>
      <c r="CF16" s="44">
        <v>8</v>
      </c>
      <c r="CG16" s="37">
        <f t="shared" si="15"/>
        <v>88.808664259927795</v>
      </c>
      <c r="CH16" s="20">
        <f t="shared" si="16"/>
        <v>78.33935018050542</v>
      </c>
      <c r="CI16" s="44">
        <v>143</v>
      </c>
      <c r="CJ16" s="44">
        <v>74</v>
      </c>
      <c r="CK16" s="44">
        <v>60</v>
      </c>
      <c r="CL16" s="20">
        <f t="shared" si="17"/>
        <v>92.779783393501802</v>
      </c>
      <c r="CM16" s="44">
        <v>133</v>
      </c>
      <c r="CN16" s="44">
        <v>124</v>
      </c>
      <c r="CO16" s="44">
        <v>20</v>
      </c>
      <c r="CP16" s="20">
        <f t="shared" si="18"/>
        <v>93.501805054151617</v>
      </c>
      <c r="CQ16" s="44">
        <v>134</v>
      </c>
      <c r="CR16" s="44">
        <v>125</v>
      </c>
      <c r="CS16" s="44">
        <v>18</v>
      </c>
    </row>
    <row r="17" spans="1:97" ht="35.25" customHeight="1" x14ac:dyDescent="0.25">
      <c r="A17" s="15">
        <v>24</v>
      </c>
      <c r="B17" s="48" t="s">
        <v>93</v>
      </c>
      <c r="C17" s="40" t="s">
        <v>84</v>
      </c>
      <c r="D17" s="37">
        <f t="shared" si="19"/>
        <v>89.943332277478618</v>
      </c>
      <c r="E17" s="37">
        <f t="shared" si="20"/>
        <v>88.840354767184039</v>
      </c>
      <c r="F17" s="37">
        <f t="shared" si="21"/>
        <v>77.272727272727266</v>
      </c>
      <c r="G17" s="20">
        <f t="shared" si="22"/>
        <v>100</v>
      </c>
      <c r="H17" s="44">
        <v>1</v>
      </c>
      <c r="I17" s="44">
        <v>1</v>
      </c>
      <c r="J17" s="44">
        <v>1</v>
      </c>
      <c r="K17" s="44">
        <v>1</v>
      </c>
      <c r="L17" s="44">
        <v>1</v>
      </c>
      <c r="M17" s="44">
        <v>1</v>
      </c>
      <c r="N17" s="44">
        <v>1</v>
      </c>
      <c r="O17" s="44">
        <v>1</v>
      </c>
      <c r="P17" s="15">
        <v>54.54545454545454</v>
      </c>
      <c r="Q17" s="38">
        <v>1</v>
      </c>
      <c r="R17" s="38">
        <v>1</v>
      </c>
      <c r="S17" s="38">
        <v>1</v>
      </c>
      <c r="T17" s="38">
        <v>0</v>
      </c>
      <c r="U17" s="38">
        <v>1</v>
      </c>
      <c r="V17" s="38">
        <v>1</v>
      </c>
      <c r="W17" s="39">
        <v>0</v>
      </c>
      <c r="X17" s="38">
        <v>0</v>
      </c>
      <c r="Y17" s="38">
        <v>0</v>
      </c>
      <c r="Z17" s="38">
        <v>0</v>
      </c>
      <c r="AA17" s="38">
        <v>1</v>
      </c>
      <c r="AB17" s="19">
        <v>90</v>
      </c>
      <c r="AC17" s="38">
        <v>1</v>
      </c>
      <c r="AD17" s="38">
        <v>0</v>
      </c>
      <c r="AE17" s="38">
        <v>1</v>
      </c>
      <c r="AF17" s="38">
        <v>1</v>
      </c>
      <c r="AG17" s="20">
        <f t="shared" si="4"/>
        <v>96.646341463414643</v>
      </c>
      <c r="AH17" s="51">
        <f t="shared" si="5"/>
        <v>96.951219512195124</v>
      </c>
      <c r="AI17" s="44">
        <v>57</v>
      </c>
      <c r="AJ17" s="44">
        <v>102</v>
      </c>
      <c r="AK17" s="44">
        <v>5</v>
      </c>
      <c r="AL17" s="20">
        <f t="shared" si="6"/>
        <v>96.341463414634148</v>
      </c>
      <c r="AM17" s="44">
        <v>50</v>
      </c>
      <c r="AN17" s="44">
        <v>108</v>
      </c>
      <c r="AO17" s="44">
        <v>6</v>
      </c>
      <c r="AP17" s="37">
        <f t="shared" si="7"/>
        <v>97.256097560975604</v>
      </c>
      <c r="AQ17" s="19">
        <v>100</v>
      </c>
      <c r="AR17" s="44">
        <v>1</v>
      </c>
      <c r="AS17" s="44">
        <v>1</v>
      </c>
      <c r="AT17" s="44">
        <v>1</v>
      </c>
      <c r="AU17" s="44">
        <v>1</v>
      </c>
      <c r="AV17" s="44">
        <v>1</v>
      </c>
      <c r="AW17" s="44">
        <v>1</v>
      </c>
      <c r="AX17" s="20">
        <f t="shared" si="8"/>
        <v>94.512195121951208</v>
      </c>
      <c r="AY17" s="44">
        <v>32</v>
      </c>
      <c r="AZ17" s="44">
        <v>123</v>
      </c>
      <c r="BA17" s="44">
        <v>9</v>
      </c>
      <c r="BB17" s="37">
        <f t="shared" si="9"/>
        <v>70.571428571428569</v>
      </c>
      <c r="BC17" s="19">
        <v>60</v>
      </c>
      <c r="BD17" s="45">
        <v>0</v>
      </c>
      <c r="BE17" s="45">
        <v>1</v>
      </c>
      <c r="BF17" s="45">
        <v>1</v>
      </c>
      <c r="BG17" s="45">
        <v>1</v>
      </c>
      <c r="BH17" s="45">
        <v>0</v>
      </c>
      <c r="BI17" s="19">
        <v>60</v>
      </c>
      <c r="BJ17" s="45">
        <v>0</v>
      </c>
      <c r="BK17" s="45">
        <v>0</v>
      </c>
      <c r="BL17" s="45">
        <v>0</v>
      </c>
      <c r="BM17" s="39">
        <v>1</v>
      </c>
      <c r="BN17" s="45">
        <v>1</v>
      </c>
      <c r="BO17" s="45">
        <v>1</v>
      </c>
      <c r="BP17" s="20">
        <f t="shared" si="10"/>
        <v>95.238095238095227</v>
      </c>
      <c r="BQ17" s="44">
        <v>2</v>
      </c>
      <c r="BR17" s="44">
        <v>18</v>
      </c>
      <c r="BS17" s="44">
        <v>1</v>
      </c>
      <c r="BT17" s="37">
        <f t="shared" si="11"/>
        <v>96.951219512195124</v>
      </c>
      <c r="BU17" s="20">
        <f t="shared" si="12"/>
        <v>96.951219512195124</v>
      </c>
      <c r="BV17" s="44">
        <v>37</v>
      </c>
      <c r="BW17" s="44">
        <v>122</v>
      </c>
      <c r="BX17" s="44">
        <v>5</v>
      </c>
      <c r="BY17" s="20">
        <f t="shared" si="13"/>
        <v>96.951219512195124</v>
      </c>
      <c r="BZ17" s="44">
        <v>35</v>
      </c>
      <c r="CA17" s="44">
        <v>124</v>
      </c>
      <c r="CB17" s="44">
        <v>5</v>
      </c>
      <c r="CC17" s="20">
        <f t="shared" si="14"/>
        <v>96.951219512195124</v>
      </c>
      <c r="CD17" s="44">
        <v>43</v>
      </c>
      <c r="CE17" s="44">
        <v>116</v>
      </c>
      <c r="CF17" s="44">
        <v>5</v>
      </c>
      <c r="CG17" s="37">
        <f t="shared" si="15"/>
        <v>96.097560975609753</v>
      </c>
      <c r="CH17" s="20">
        <f t="shared" si="16"/>
        <v>96.951219512195124</v>
      </c>
      <c r="CI17" s="44">
        <v>62</v>
      </c>
      <c r="CJ17" s="44">
        <v>97</v>
      </c>
      <c r="CK17" s="44">
        <v>5</v>
      </c>
      <c r="CL17" s="20">
        <f t="shared" si="17"/>
        <v>95.731707317073173</v>
      </c>
      <c r="CM17" s="44">
        <v>25</v>
      </c>
      <c r="CN17" s="44">
        <v>132</v>
      </c>
      <c r="CO17" s="44">
        <v>7</v>
      </c>
      <c r="CP17" s="20">
        <f t="shared" si="18"/>
        <v>95.731707317073173</v>
      </c>
      <c r="CQ17" s="44">
        <v>32</v>
      </c>
      <c r="CR17" s="44">
        <v>125</v>
      </c>
      <c r="CS17" s="44">
        <v>7</v>
      </c>
    </row>
    <row r="18" spans="1:97" ht="35.25" customHeight="1" x14ac:dyDescent="0.25">
      <c r="A18" s="15">
        <v>25</v>
      </c>
      <c r="B18" s="48" t="s">
        <v>93</v>
      </c>
      <c r="C18" s="40" t="s">
        <v>85</v>
      </c>
      <c r="D18" s="37">
        <f t="shared" si="19"/>
        <v>85.28352835283529</v>
      </c>
      <c r="E18" s="37">
        <f t="shared" si="20"/>
        <v>76.694869486948704</v>
      </c>
      <c r="F18" s="37">
        <f t="shared" si="21"/>
        <v>63.636363636363633</v>
      </c>
      <c r="G18" s="20">
        <f t="shared" si="22"/>
        <v>100</v>
      </c>
      <c r="H18" s="44">
        <v>1</v>
      </c>
      <c r="I18" s="44">
        <v>1</v>
      </c>
      <c r="J18" s="44">
        <v>1</v>
      </c>
      <c r="K18" s="44">
        <v>1</v>
      </c>
      <c r="L18" s="44">
        <v>1</v>
      </c>
      <c r="M18" s="44">
        <v>1</v>
      </c>
      <c r="N18" s="44">
        <v>1</v>
      </c>
      <c r="O18" s="44">
        <v>1</v>
      </c>
      <c r="P18" s="15">
        <v>27.27272727272727</v>
      </c>
      <c r="Q18" s="38">
        <v>1</v>
      </c>
      <c r="R18" s="38">
        <v>1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  <c r="X18" s="38">
        <v>0</v>
      </c>
      <c r="Y18" s="38">
        <v>0</v>
      </c>
      <c r="Z18" s="38">
        <v>1</v>
      </c>
      <c r="AA18" s="38">
        <v>0</v>
      </c>
      <c r="AB18" s="19">
        <v>60</v>
      </c>
      <c r="AC18" s="38">
        <v>1</v>
      </c>
      <c r="AD18" s="38">
        <v>0</v>
      </c>
      <c r="AE18" s="38">
        <v>1</v>
      </c>
      <c r="AF18" s="38">
        <v>0</v>
      </c>
      <c r="AG18" s="20">
        <f t="shared" si="4"/>
        <v>99.009900990099013</v>
      </c>
      <c r="AH18" s="51">
        <f t="shared" si="5"/>
        <v>100</v>
      </c>
      <c r="AI18" s="44">
        <v>80</v>
      </c>
      <c r="AJ18" s="44">
        <v>21</v>
      </c>
      <c r="AK18" s="44">
        <v>0</v>
      </c>
      <c r="AL18" s="20">
        <f t="shared" si="6"/>
        <v>98.019801980198025</v>
      </c>
      <c r="AM18" s="44">
        <v>76</v>
      </c>
      <c r="AN18" s="44">
        <v>23</v>
      </c>
      <c r="AO18" s="44">
        <v>2</v>
      </c>
      <c r="AP18" s="37">
        <f t="shared" si="7"/>
        <v>99.504950495049513</v>
      </c>
      <c r="AQ18" s="19">
        <v>100</v>
      </c>
      <c r="AR18" s="44">
        <v>1</v>
      </c>
      <c r="AS18" s="44">
        <v>1</v>
      </c>
      <c r="AT18" s="44">
        <v>1</v>
      </c>
      <c r="AU18" s="44">
        <v>0</v>
      </c>
      <c r="AV18" s="44">
        <v>1</v>
      </c>
      <c r="AW18" s="44">
        <v>1</v>
      </c>
      <c r="AX18" s="20">
        <f t="shared" si="8"/>
        <v>99.009900990099013</v>
      </c>
      <c r="AY18" s="44">
        <v>72</v>
      </c>
      <c r="AZ18" s="44">
        <v>28</v>
      </c>
      <c r="BA18" s="44">
        <v>1</v>
      </c>
      <c r="BB18" s="37">
        <f t="shared" si="9"/>
        <v>52</v>
      </c>
      <c r="BC18" s="19">
        <v>20</v>
      </c>
      <c r="BD18" s="45">
        <v>0</v>
      </c>
      <c r="BE18" s="45">
        <v>0</v>
      </c>
      <c r="BF18" s="45">
        <v>0</v>
      </c>
      <c r="BG18" s="45">
        <v>1</v>
      </c>
      <c r="BH18" s="45">
        <v>0</v>
      </c>
      <c r="BI18" s="19">
        <v>40</v>
      </c>
      <c r="BJ18" s="45">
        <v>0</v>
      </c>
      <c r="BK18" s="45">
        <v>0</v>
      </c>
      <c r="BL18" s="45">
        <v>0</v>
      </c>
      <c r="BM18" s="39">
        <v>0</v>
      </c>
      <c r="BN18" s="45">
        <v>1</v>
      </c>
      <c r="BO18" s="45">
        <v>1</v>
      </c>
      <c r="BP18" s="20">
        <f t="shared" si="10"/>
        <v>100</v>
      </c>
      <c r="BQ18" s="44">
        <v>4</v>
      </c>
      <c r="BR18" s="44">
        <v>7</v>
      </c>
      <c r="BS18" s="44">
        <v>0</v>
      </c>
      <c r="BT18" s="37">
        <f t="shared" si="11"/>
        <v>99.009900990099027</v>
      </c>
      <c r="BU18" s="20">
        <f t="shared" si="12"/>
        <v>99.009900990099013</v>
      </c>
      <c r="BV18" s="44">
        <v>73</v>
      </c>
      <c r="BW18" s="44">
        <v>27</v>
      </c>
      <c r="BX18" s="44">
        <v>1</v>
      </c>
      <c r="BY18" s="20">
        <f t="shared" si="13"/>
        <v>99.009900990099013</v>
      </c>
      <c r="BZ18" s="44">
        <v>75</v>
      </c>
      <c r="CA18" s="44">
        <v>25</v>
      </c>
      <c r="CB18" s="44">
        <v>1</v>
      </c>
      <c r="CC18" s="20">
        <f t="shared" si="14"/>
        <v>99.009900990099013</v>
      </c>
      <c r="CD18" s="44">
        <v>75</v>
      </c>
      <c r="CE18" s="44">
        <v>25</v>
      </c>
      <c r="CF18" s="44">
        <v>1</v>
      </c>
      <c r="CG18" s="37">
        <f t="shared" si="15"/>
        <v>99.207920792079207</v>
      </c>
      <c r="CH18" s="20">
        <f t="shared" si="16"/>
        <v>99.009900990099013</v>
      </c>
      <c r="CI18" s="44">
        <v>78</v>
      </c>
      <c r="CJ18" s="44">
        <v>22</v>
      </c>
      <c r="CK18" s="44">
        <v>1</v>
      </c>
      <c r="CL18" s="20">
        <f t="shared" si="17"/>
        <v>100</v>
      </c>
      <c r="CM18" s="44">
        <v>77</v>
      </c>
      <c r="CN18" s="44">
        <v>24</v>
      </c>
      <c r="CO18" s="44">
        <v>0</v>
      </c>
      <c r="CP18" s="20">
        <f t="shared" si="18"/>
        <v>99.009900990099013</v>
      </c>
      <c r="CQ18" s="44">
        <v>75</v>
      </c>
      <c r="CR18" s="44">
        <v>25</v>
      </c>
      <c r="CS18" s="44">
        <v>1</v>
      </c>
    </row>
    <row r="19" spans="1:97" ht="42.75" customHeight="1" x14ac:dyDescent="0.25">
      <c r="A19" s="15">
        <v>26</v>
      </c>
      <c r="B19" s="48" t="s">
        <v>93</v>
      </c>
      <c r="C19" s="40" t="s">
        <v>86</v>
      </c>
      <c r="D19" s="37">
        <f t="shared" si="19"/>
        <v>87.036363636363632</v>
      </c>
      <c r="E19" s="37">
        <f t="shared" si="20"/>
        <v>93.181818181818187</v>
      </c>
      <c r="F19" s="37">
        <f t="shared" si="21"/>
        <v>77.272727272727266</v>
      </c>
      <c r="G19" s="20">
        <f t="shared" si="22"/>
        <v>100</v>
      </c>
      <c r="H19" s="44">
        <v>1</v>
      </c>
      <c r="I19" s="44">
        <v>1</v>
      </c>
      <c r="J19" s="44">
        <v>1</v>
      </c>
      <c r="K19" s="44">
        <v>1</v>
      </c>
      <c r="L19" s="44">
        <v>1</v>
      </c>
      <c r="M19" s="44">
        <v>1</v>
      </c>
      <c r="N19" s="44">
        <v>1</v>
      </c>
      <c r="O19" s="44">
        <v>1</v>
      </c>
      <c r="P19" s="15">
        <v>54.54545454545454</v>
      </c>
      <c r="Q19" s="38">
        <v>1</v>
      </c>
      <c r="R19" s="38">
        <v>1</v>
      </c>
      <c r="S19" s="38">
        <v>1</v>
      </c>
      <c r="T19" s="38">
        <v>1</v>
      </c>
      <c r="U19" s="38">
        <v>1</v>
      </c>
      <c r="V19" s="38">
        <v>0</v>
      </c>
      <c r="W19" s="39">
        <v>1</v>
      </c>
      <c r="X19" s="38">
        <v>0</v>
      </c>
      <c r="Y19" s="38">
        <v>0</v>
      </c>
      <c r="Z19" s="38">
        <v>0</v>
      </c>
      <c r="AA19" s="38">
        <v>0</v>
      </c>
      <c r="AB19" s="19">
        <v>100</v>
      </c>
      <c r="AC19" s="38">
        <v>1</v>
      </c>
      <c r="AD19" s="38">
        <v>1</v>
      </c>
      <c r="AE19" s="38">
        <v>1</v>
      </c>
      <c r="AF19" s="38">
        <v>1</v>
      </c>
      <c r="AG19" s="20">
        <f t="shared" si="4"/>
        <v>100</v>
      </c>
      <c r="AH19" s="51">
        <f t="shared" si="5"/>
        <v>100</v>
      </c>
      <c r="AI19" s="44">
        <v>78</v>
      </c>
      <c r="AJ19" s="44">
        <v>33</v>
      </c>
      <c r="AK19" s="44">
        <v>0</v>
      </c>
      <c r="AL19" s="20">
        <f t="shared" si="6"/>
        <v>100</v>
      </c>
      <c r="AM19" s="44">
        <v>71</v>
      </c>
      <c r="AN19" s="44">
        <v>40</v>
      </c>
      <c r="AO19" s="44">
        <v>0</v>
      </c>
      <c r="AP19" s="37">
        <f t="shared" si="7"/>
        <v>90</v>
      </c>
      <c r="AQ19" s="19">
        <v>80</v>
      </c>
      <c r="AR19" s="44">
        <v>1</v>
      </c>
      <c r="AS19" s="44">
        <v>1</v>
      </c>
      <c r="AT19" s="44">
        <v>1</v>
      </c>
      <c r="AU19" s="44">
        <v>0</v>
      </c>
      <c r="AV19" s="44">
        <v>1</v>
      </c>
      <c r="AW19" s="44">
        <v>0</v>
      </c>
      <c r="AX19" s="20">
        <f t="shared" si="8"/>
        <v>100</v>
      </c>
      <c r="AY19" s="44">
        <v>74</v>
      </c>
      <c r="AZ19" s="44">
        <v>37</v>
      </c>
      <c r="BA19" s="44">
        <v>0</v>
      </c>
      <c r="BB19" s="37">
        <f t="shared" si="9"/>
        <v>52</v>
      </c>
      <c r="BC19" s="19">
        <v>20</v>
      </c>
      <c r="BD19" s="45">
        <v>0</v>
      </c>
      <c r="BE19" s="45">
        <v>0</v>
      </c>
      <c r="BF19" s="45">
        <v>0</v>
      </c>
      <c r="BG19" s="45">
        <v>1</v>
      </c>
      <c r="BH19" s="45">
        <v>0</v>
      </c>
      <c r="BI19" s="19">
        <v>40</v>
      </c>
      <c r="BJ19" s="45">
        <v>0</v>
      </c>
      <c r="BK19" s="45">
        <v>0</v>
      </c>
      <c r="BL19" s="45">
        <v>0</v>
      </c>
      <c r="BM19" s="39">
        <v>1</v>
      </c>
      <c r="BN19" s="45">
        <v>1</v>
      </c>
      <c r="BO19" s="45">
        <v>0</v>
      </c>
      <c r="BP19" s="20">
        <f t="shared" si="10"/>
        <v>100</v>
      </c>
      <c r="BQ19" s="44">
        <v>3</v>
      </c>
      <c r="BR19" s="44">
        <v>11</v>
      </c>
      <c r="BS19" s="44">
        <v>0</v>
      </c>
      <c r="BT19" s="37">
        <f t="shared" si="11"/>
        <v>100</v>
      </c>
      <c r="BU19" s="20">
        <f t="shared" si="12"/>
        <v>100</v>
      </c>
      <c r="BV19" s="44">
        <v>71</v>
      </c>
      <c r="BW19" s="44">
        <v>40</v>
      </c>
      <c r="BX19" s="44">
        <v>0</v>
      </c>
      <c r="BY19" s="20">
        <f t="shared" si="13"/>
        <v>100</v>
      </c>
      <c r="BZ19" s="44">
        <v>72</v>
      </c>
      <c r="CA19" s="44">
        <v>39</v>
      </c>
      <c r="CB19" s="44">
        <v>0</v>
      </c>
      <c r="CC19" s="20">
        <f t="shared" si="14"/>
        <v>100</v>
      </c>
      <c r="CD19" s="44">
        <v>72</v>
      </c>
      <c r="CE19" s="44">
        <v>39</v>
      </c>
      <c r="CF19" s="44">
        <v>0</v>
      </c>
      <c r="CG19" s="37">
        <f t="shared" si="15"/>
        <v>100</v>
      </c>
      <c r="CH19" s="20">
        <f t="shared" si="16"/>
        <v>100</v>
      </c>
      <c r="CI19" s="44">
        <v>106</v>
      </c>
      <c r="CJ19" s="44">
        <v>5</v>
      </c>
      <c r="CK19" s="44">
        <v>0</v>
      </c>
      <c r="CL19" s="20">
        <f t="shared" si="17"/>
        <v>100</v>
      </c>
      <c r="CM19" s="44">
        <v>80</v>
      </c>
      <c r="CN19" s="44">
        <v>31</v>
      </c>
      <c r="CO19" s="44">
        <v>0</v>
      </c>
      <c r="CP19" s="20">
        <f t="shared" si="18"/>
        <v>100</v>
      </c>
      <c r="CQ19" s="44">
        <v>76</v>
      </c>
      <c r="CR19" s="44">
        <v>35</v>
      </c>
      <c r="CS19" s="44">
        <v>0</v>
      </c>
    </row>
    <row r="20" spans="1:97" ht="36" customHeight="1" x14ac:dyDescent="0.25">
      <c r="A20" s="15">
        <v>27</v>
      </c>
      <c r="B20" s="48" t="s">
        <v>93</v>
      </c>
      <c r="C20" s="40" t="s">
        <v>87</v>
      </c>
      <c r="D20" s="37">
        <f t="shared" si="19"/>
        <v>91.226094276094273</v>
      </c>
      <c r="E20" s="37">
        <f t="shared" si="20"/>
        <v>90.454545454545453</v>
      </c>
      <c r="F20" s="37">
        <f t="shared" si="21"/>
        <v>68.181818181818187</v>
      </c>
      <c r="G20" s="20">
        <f t="shared" si="22"/>
        <v>100</v>
      </c>
      <c r="H20" s="44">
        <v>1</v>
      </c>
      <c r="I20" s="44">
        <v>1</v>
      </c>
      <c r="J20" s="44">
        <v>1</v>
      </c>
      <c r="K20" s="44">
        <v>1</v>
      </c>
      <c r="L20" s="44">
        <v>1</v>
      </c>
      <c r="M20" s="44">
        <v>1</v>
      </c>
      <c r="N20" s="44">
        <v>1</v>
      </c>
      <c r="O20" s="44">
        <v>1</v>
      </c>
      <c r="P20" s="15">
        <v>36.363636363636367</v>
      </c>
      <c r="Q20" s="38">
        <v>1</v>
      </c>
      <c r="R20" s="38">
        <v>1</v>
      </c>
      <c r="S20" s="38">
        <v>0</v>
      </c>
      <c r="T20" s="38">
        <v>1</v>
      </c>
      <c r="U20" s="38">
        <v>1</v>
      </c>
      <c r="V20" s="38">
        <v>0</v>
      </c>
      <c r="W20" s="39">
        <v>0</v>
      </c>
      <c r="X20" s="38">
        <v>0</v>
      </c>
      <c r="Y20" s="38">
        <v>0</v>
      </c>
      <c r="Z20" s="38">
        <v>0</v>
      </c>
      <c r="AA20" s="38">
        <v>0</v>
      </c>
      <c r="AB20" s="19">
        <v>100</v>
      </c>
      <c r="AC20" s="38">
        <v>1</v>
      </c>
      <c r="AD20" s="38">
        <v>1</v>
      </c>
      <c r="AE20" s="38">
        <v>1</v>
      </c>
      <c r="AF20" s="38">
        <v>1</v>
      </c>
      <c r="AG20" s="20">
        <f t="shared" si="4"/>
        <v>100</v>
      </c>
      <c r="AH20" s="51">
        <f t="shared" si="5"/>
        <v>100</v>
      </c>
      <c r="AI20" s="44">
        <v>116</v>
      </c>
      <c r="AJ20" s="44">
        <v>100</v>
      </c>
      <c r="AK20" s="44">
        <v>0</v>
      </c>
      <c r="AL20" s="20">
        <f t="shared" si="6"/>
        <v>100</v>
      </c>
      <c r="AM20" s="44">
        <v>94</v>
      </c>
      <c r="AN20" s="44">
        <v>122</v>
      </c>
      <c r="AO20" s="44">
        <v>0</v>
      </c>
      <c r="AP20" s="37">
        <f t="shared" si="7"/>
        <v>100</v>
      </c>
      <c r="AQ20" s="19">
        <v>100</v>
      </c>
      <c r="AR20" s="44">
        <v>1</v>
      </c>
      <c r="AS20" s="44">
        <v>1</v>
      </c>
      <c r="AT20" s="44">
        <v>1</v>
      </c>
      <c r="AU20" s="44">
        <v>1</v>
      </c>
      <c r="AV20" s="44">
        <v>1</v>
      </c>
      <c r="AW20" s="44">
        <v>1</v>
      </c>
      <c r="AX20" s="20">
        <f t="shared" si="8"/>
        <v>100</v>
      </c>
      <c r="AY20" s="44">
        <v>79</v>
      </c>
      <c r="AZ20" s="44">
        <v>137</v>
      </c>
      <c r="BA20" s="44">
        <v>0</v>
      </c>
      <c r="BB20" s="37">
        <f t="shared" si="9"/>
        <v>66</v>
      </c>
      <c r="BC20" s="19">
        <v>40</v>
      </c>
      <c r="BD20" s="45">
        <v>0</v>
      </c>
      <c r="BE20" s="45">
        <v>1</v>
      </c>
      <c r="BF20" s="45">
        <v>0</v>
      </c>
      <c r="BG20" s="45">
        <v>1</v>
      </c>
      <c r="BH20" s="45">
        <v>0</v>
      </c>
      <c r="BI20" s="19">
        <v>60</v>
      </c>
      <c r="BJ20" s="45">
        <v>0</v>
      </c>
      <c r="BK20" s="45">
        <v>0</v>
      </c>
      <c r="BL20" s="45">
        <v>0</v>
      </c>
      <c r="BM20" s="39">
        <v>1</v>
      </c>
      <c r="BN20" s="45">
        <v>1</v>
      </c>
      <c r="BO20" s="45">
        <v>1</v>
      </c>
      <c r="BP20" s="20">
        <f t="shared" si="10"/>
        <v>100</v>
      </c>
      <c r="BQ20" s="44">
        <v>15</v>
      </c>
      <c r="BR20" s="44">
        <v>0</v>
      </c>
      <c r="BS20" s="44">
        <v>0</v>
      </c>
      <c r="BT20" s="37">
        <f t="shared" si="11"/>
        <v>99.81481481481481</v>
      </c>
      <c r="BU20" s="20">
        <f t="shared" si="12"/>
        <v>100</v>
      </c>
      <c r="BV20" s="44">
        <v>44</v>
      </c>
      <c r="BW20" s="44">
        <v>172</v>
      </c>
      <c r="BX20" s="44">
        <v>0</v>
      </c>
      <c r="BY20" s="20">
        <f t="shared" si="13"/>
        <v>99.537037037037038</v>
      </c>
      <c r="BZ20" s="44">
        <v>62</v>
      </c>
      <c r="CA20" s="44">
        <v>153</v>
      </c>
      <c r="CB20" s="44">
        <v>1</v>
      </c>
      <c r="CC20" s="20">
        <f t="shared" si="14"/>
        <v>100</v>
      </c>
      <c r="CD20" s="44">
        <v>78</v>
      </c>
      <c r="CE20" s="44">
        <v>138</v>
      </c>
      <c r="CF20" s="44">
        <v>0</v>
      </c>
      <c r="CG20" s="37">
        <f t="shared" si="15"/>
        <v>99.861111111111114</v>
      </c>
      <c r="CH20" s="20">
        <f t="shared" si="16"/>
        <v>99.537037037037038</v>
      </c>
      <c r="CI20" s="44">
        <v>56</v>
      </c>
      <c r="CJ20" s="44">
        <v>159</v>
      </c>
      <c r="CK20" s="44">
        <v>1</v>
      </c>
      <c r="CL20" s="20">
        <f t="shared" si="17"/>
        <v>100</v>
      </c>
      <c r="CM20" s="44">
        <v>66</v>
      </c>
      <c r="CN20" s="44">
        <v>150</v>
      </c>
      <c r="CO20" s="44">
        <v>0</v>
      </c>
      <c r="CP20" s="20">
        <f t="shared" si="18"/>
        <v>100</v>
      </c>
      <c r="CQ20" s="44">
        <v>73</v>
      </c>
      <c r="CR20" s="44">
        <v>143</v>
      </c>
      <c r="CS20" s="44">
        <v>0</v>
      </c>
    </row>
    <row r="21" spans="1:97" ht="44.25" customHeight="1" x14ac:dyDescent="0.25">
      <c r="A21" s="15">
        <v>28</v>
      </c>
      <c r="B21" s="48" t="s">
        <v>93</v>
      </c>
      <c r="C21" s="40" t="s">
        <v>88</v>
      </c>
      <c r="D21" s="37">
        <f t="shared" si="19"/>
        <v>84.000237670825896</v>
      </c>
      <c r="E21" s="37">
        <f t="shared" si="20"/>
        <v>78.90314913844324</v>
      </c>
      <c r="F21" s="37">
        <f t="shared" si="21"/>
        <v>72.72727272727272</v>
      </c>
      <c r="G21" s="20">
        <f t="shared" si="22"/>
        <v>100</v>
      </c>
      <c r="H21" s="44">
        <v>1</v>
      </c>
      <c r="I21" s="44">
        <v>1</v>
      </c>
      <c r="J21" s="44">
        <v>1</v>
      </c>
      <c r="K21" s="44">
        <v>1</v>
      </c>
      <c r="L21" s="44">
        <v>1</v>
      </c>
      <c r="M21" s="44">
        <v>1</v>
      </c>
      <c r="N21" s="44">
        <v>1</v>
      </c>
      <c r="O21" s="44">
        <v>1</v>
      </c>
      <c r="P21" s="15">
        <v>45.454545454545453</v>
      </c>
      <c r="Q21" s="38">
        <v>1</v>
      </c>
      <c r="R21" s="38">
        <v>0</v>
      </c>
      <c r="S21" s="38">
        <v>0</v>
      </c>
      <c r="T21" s="38">
        <v>1</v>
      </c>
      <c r="U21" s="38">
        <v>1</v>
      </c>
      <c r="V21" s="38">
        <v>1</v>
      </c>
      <c r="W21" s="39">
        <v>0</v>
      </c>
      <c r="X21" s="38">
        <v>0</v>
      </c>
      <c r="Y21" s="38">
        <v>0</v>
      </c>
      <c r="Z21" s="38">
        <v>0</v>
      </c>
      <c r="AA21" s="38">
        <v>1</v>
      </c>
      <c r="AB21" s="19">
        <v>60</v>
      </c>
      <c r="AC21" s="38">
        <v>1</v>
      </c>
      <c r="AD21" s="38">
        <v>1</v>
      </c>
      <c r="AE21" s="38">
        <v>0</v>
      </c>
      <c r="AF21" s="38">
        <v>0</v>
      </c>
      <c r="AG21" s="20">
        <f t="shared" si="4"/>
        <v>97.712418300653582</v>
      </c>
      <c r="AH21" s="51">
        <f t="shared" si="5"/>
        <v>98.039215686274503</v>
      </c>
      <c r="AI21" s="44">
        <v>105</v>
      </c>
      <c r="AJ21" s="44">
        <v>45</v>
      </c>
      <c r="AK21" s="44">
        <v>3</v>
      </c>
      <c r="AL21" s="20">
        <f t="shared" si="6"/>
        <v>97.385620915032675</v>
      </c>
      <c r="AM21" s="44">
        <v>89</v>
      </c>
      <c r="AN21" s="44">
        <v>60</v>
      </c>
      <c r="AO21" s="44">
        <v>4</v>
      </c>
      <c r="AP21" s="37">
        <f t="shared" si="7"/>
        <v>99.019607843137251</v>
      </c>
      <c r="AQ21" s="19">
        <v>100</v>
      </c>
      <c r="AR21" s="44">
        <v>1</v>
      </c>
      <c r="AS21" s="44">
        <v>1</v>
      </c>
      <c r="AT21" s="44">
        <v>1</v>
      </c>
      <c r="AU21" s="44">
        <v>1</v>
      </c>
      <c r="AV21" s="44">
        <v>1</v>
      </c>
      <c r="AW21" s="44">
        <v>1</v>
      </c>
      <c r="AX21" s="20">
        <f t="shared" si="8"/>
        <v>98.039215686274503</v>
      </c>
      <c r="AY21" s="44">
        <v>94</v>
      </c>
      <c r="AZ21" s="44">
        <v>56</v>
      </c>
      <c r="BA21" s="44">
        <v>3</v>
      </c>
      <c r="BB21" s="37">
        <f t="shared" si="9"/>
        <v>46</v>
      </c>
      <c r="BC21" s="19">
        <v>0</v>
      </c>
      <c r="BD21" s="45">
        <v>0</v>
      </c>
      <c r="BE21" s="45">
        <v>0</v>
      </c>
      <c r="BF21" s="45">
        <v>0</v>
      </c>
      <c r="BG21" s="45">
        <v>0</v>
      </c>
      <c r="BH21" s="45">
        <v>0</v>
      </c>
      <c r="BI21" s="19">
        <v>40</v>
      </c>
      <c r="BJ21" s="45">
        <v>0</v>
      </c>
      <c r="BK21" s="45">
        <v>0</v>
      </c>
      <c r="BL21" s="45">
        <v>0</v>
      </c>
      <c r="BM21" s="39">
        <v>1</v>
      </c>
      <c r="BN21" s="45">
        <v>0</v>
      </c>
      <c r="BO21" s="45">
        <v>1</v>
      </c>
      <c r="BP21" s="20">
        <f t="shared" si="10"/>
        <v>100</v>
      </c>
      <c r="BQ21" s="44">
        <v>21</v>
      </c>
      <c r="BR21" s="44">
        <v>11</v>
      </c>
      <c r="BS21" s="44">
        <v>0</v>
      </c>
      <c r="BT21" s="37">
        <f t="shared" si="11"/>
        <v>98.300653594771248</v>
      </c>
      <c r="BU21" s="20">
        <f t="shared" si="12"/>
        <v>98.692810457516345</v>
      </c>
      <c r="BV21" s="44">
        <v>97</v>
      </c>
      <c r="BW21" s="44">
        <v>54</v>
      </c>
      <c r="BX21" s="44">
        <v>2</v>
      </c>
      <c r="BY21" s="20">
        <f t="shared" si="13"/>
        <v>98.039215686274503</v>
      </c>
      <c r="BZ21" s="44">
        <v>93</v>
      </c>
      <c r="CA21" s="44">
        <v>57</v>
      </c>
      <c r="CB21" s="44">
        <v>3</v>
      </c>
      <c r="CC21" s="20">
        <f t="shared" si="14"/>
        <v>98.039215686274503</v>
      </c>
      <c r="CD21" s="44">
        <v>87</v>
      </c>
      <c r="CE21" s="44">
        <v>63</v>
      </c>
      <c r="CF21" s="44">
        <v>3</v>
      </c>
      <c r="CG21" s="37">
        <f t="shared" si="15"/>
        <v>97.777777777777771</v>
      </c>
      <c r="CH21" s="20">
        <f t="shared" si="16"/>
        <v>98.039215686274503</v>
      </c>
      <c r="CI21" s="44">
        <v>126</v>
      </c>
      <c r="CJ21" s="44">
        <v>24</v>
      </c>
      <c r="CK21" s="44">
        <v>3</v>
      </c>
      <c r="CL21" s="20">
        <f t="shared" si="17"/>
        <v>96.732026143790847</v>
      </c>
      <c r="CM21" s="44">
        <v>96</v>
      </c>
      <c r="CN21" s="44">
        <v>52</v>
      </c>
      <c r="CO21" s="44">
        <v>5</v>
      </c>
      <c r="CP21" s="20">
        <f t="shared" si="18"/>
        <v>98.039215686274503</v>
      </c>
      <c r="CQ21" s="44">
        <v>92</v>
      </c>
      <c r="CR21" s="44">
        <v>58</v>
      </c>
      <c r="CS21" s="44">
        <v>3</v>
      </c>
    </row>
    <row r="22" spans="1:97" ht="48.75" customHeight="1" x14ac:dyDescent="0.25">
      <c r="A22" s="15">
        <v>29</v>
      </c>
      <c r="B22" s="48" t="s">
        <v>93</v>
      </c>
      <c r="C22" s="40" t="s">
        <v>89</v>
      </c>
      <c r="D22" s="37">
        <f t="shared" si="19"/>
        <v>82.346426092990981</v>
      </c>
      <c r="E22" s="37">
        <f t="shared" si="20"/>
        <v>76.938237335183914</v>
      </c>
      <c r="F22" s="37">
        <f t="shared" si="21"/>
        <v>63.636363636363633</v>
      </c>
      <c r="G22" s="20">
        <f t="shared" si="22"/>
        <v>100</v>
      </c>
      <c r="H22" s="44">
        <v>1</v>
      </c>
      <c r="I22" s="44">
        <v>1</v>
      </c>
      <c r="J22" s="44">
        <v>1</v>
      </c>
      <c r="K22" s="44">
        <v>1</v>
      </c>
      <c r="L22" s="44">
        <v>1</v>
      </c>
      <c r="M22" s="44">
        <v>1</v>
      </c>
      <c r="N22" s="44">
        <v>1</v>
      </c>
      <c r="O22" s="44">
        <v>1</v>
      </c>
      <c r="P22" s="15">
        <v>27.27272727272727</v>
      </c>
      <c r="Q22" s="38">
        <v>1</v>
      </c>
      <c r="R22" s="38">
        <v>1</v>
      </c>
      <c r="S22" s="38">
        <v>0</v>
      </c>
      <c r="T22" s="38">
        <v>0</v>
      </c>
      <c r="U22" s="38">
        <v>1</v>
      </c>
      <c r="V22" s="38">
        <v>0</v>
      </c>
      <c r="W22" s="39">
        <v>0</v>
      </c>
      <c r="X22" s="38">
        <v>0</v>
      </c>
      <c r="Y22" s="38">
        <v>0</v>
      </c>
      <c r="Z22" s="38">
        <v>0</v>
      </c>
      <c r="AA22" s="38">
        <v>0</v>
      </c>
      <c r="AB22" s="19">
        <v>60</v>
      </c>
      <c r="AC22" s="38">
        <v>1</v>
      </c>
      <c r="AD22" s="38">
        <v>0</v>
      </c>
      <c r="AE22" s="38">
        <v>1</v>
      </c>
      <c r="AF22" s="38">
        <v>0</v>
      </c>
      <c r="AG22" s="20">
        <f t="shared" si="4"/>
        <v>99.618320610687022</v>
      </c>
      <c r="AH22" s="51">
        <f t="shared" si="5"/>
        <v>99.236641221374043</v>
      </c>
      <c r="AI22" s="44">
        <v>118</v>
      </c>
      <c r="AJ22" s="44">
        <v>12</v>
      </c>
      <c r="AK22" s="44">
        <v>1</v>
      </c>
      <c r="AL22" s="20">
        <f t="shared" si="6"/>
        <v>100</v>
      </c>
      <c r="AM22" s="44">
        <v>117</v>
      </c>
      <c r="AN22" s="44">
        <v>14</v>
      </c>
      <c r="AO22" s="44">
        <v>0</v>
      </c>
      <c r="AP22" s="37">
        <f t="shared" si="7"/>
        <v>99.236641221374043</v>
      </c>
      <c r="AQ22" s="19">
        <v>100</v>
      </c>
      <c r="AR22" s="44">
        <v>1</v>
      </c>
      <c r="AS22" s="44">
        <v>1</v>
      </c>
      <c r="AT22" s="44">
        <v>1</v>
      </c>
      <c r="AU22" s="44">
        <v>1</v>
      </c>
      <c r="AV22" s="44">
        <v>1</v>
      </c>
      <c r="AW22" s="44">
        <v>1</v>
      </c>
      <c r="AX22" s="20">
        <f t="shared" si="8"/>
        <v>98.473282442748086</v>
      </c>
      <c r="AY22" s="44">
        <v>120</v>
      </c>
      <c r="AZ22" s="44">
        <v>9</v>
      </c>
      <c r="BA22" s="44">
        <v>2</v>
      </c>
      <c r="BB22" s="37">
        <f t="shared" si="9"/>
        <v>38</v>
      </c>
      <c r="BC22" s="19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19">
        <v>20</v>
      </c>
      <c r="BJ22" s="45">
        <v>0</v>
      </c>
      <c r="BK22" s="45">
        <v>0</v>
      </c>
      <c r="BL22" s="45">
        <v>0</v>
      </c>
      <c r="BM22" s="39">
        <v>1</v>
      </c>
      <c r="BN22" s="45">
        <v>0</v>
      </c>
      <c r="BO22" s="45">
        <v>0</v>
      </c>
      <c r="BP22" s="20">
        <f t="shared" si="10"/>
        <v>100</v>
      </c>
      <c r="BQ22" s="44">
        <v>8</v>
      </c>
      <c r="BR22" s="44">
        <v>7</v>
      </c>
      <c r="BS22" s="44">
        <v>0</v>
      </c>
      <c r="BT22" s="37">
        <f t="shared" si="11"/>
        <v>99.083969465648863</v>
      </c>
      <c r="BU22" s="20">
        <f t="shared" si="12"/>
        <v>98.473282442748086</v>
      </c>
      <c r="BV22" s="44">
        <v>118</v>
      </c>
      <c r="BW22" s="44">
        <v>11</v>
      </c>
      <c r="BX22" s="44">
        <v>2</v>
      </c>
      <c r="BY22" s="20">
        <f t="shared" si="13"/>
        <v>99.236641221374043</v>
      </c>
      <c r="BZ22" s="44">
        <v>117</v>
      </c>
      <c r="CA22" s="44">
        <v>13</v>
      </c>
      <c r="CB22" s="44">
        <v>1</v>
      </c>
      <c r="CC22" s="20">
        <f t="shared" si="14"/>
        <v>100</v>
      </c>
      <c r="CD22" s="44">
        <v>119</v>
      </c>
      <c r="CE22" s="44">
        <v>12</v>
      </c>
      <c r="CF22" s="44">
        <v>0</v>
      </c>
      <c r="CG22" s="37">
        <f t="shared" si="15"/>
        <v>98.473282442748086</v>
      </c>
      <c r="CH22" s="20">
        <f t="shared" si="16"/>
        <v>98.473282442748086</v>
      </c>
      <c r="CI22" s="44">
        <v>124</v>
      </c>
      <c r="CJ22" s="44">
        <v>5</v>
      </c>
      <c r="CK22" s="44">
        <v>2</v>
      </c>
      <c r="CL22" s="20">
        <f t="shared" si="17"/>
        <v>98.473282442748086</v>
      </c>
      <c r="CM22" s="44">
        <v>119</v>
      </c>
      <c r="CN22" s="44">
        <v>10</v>
      </c>
      <c r="CO22" s="44">
        <v>2</v>
      </c>
      <c r="CP22" s="20">
        <f t="shared" si="18"/>
        <v>98.473282442748086</v>
      </c>
      <c r="CQ22" s="44">
        <v>120</v>
      </c>
      <c r="CR22" s="44">
        <v>9</v>
      </c>
      <c r="CS22" s="44">
        <v>2</v>
      </c>
    </row>
    <row r="23" spans="1:97" ht="47.25" customHeight="1" x14ac:dyDescent="0.25">
      <c r="A23" s="15">
        <v>187</v>
      </c>
      <c r="B23" s="16" t="s">
        <v>93</v>
      </c>
      <c r="C23" s="41" t="s">
        <v>90</v>
      </c>
      <c r="D23" s="37">
        <f t="shared" ref="D23" si="23">(E23+AP23+BB23+BT23+CG23)/5</f>
        <v>91.786086428191695</v>
      </c>
      <c r="E23" s="37">
        <f t="shared" ref="E23" si="24">(F23*0.3)+(AB23*0.3)+(AG23*0.4)</f>
        <v>98.191919191919197</v>
      </c>
      <c r="F23" s="37">
        <f t="shared" ref="F23" si="25">(G23+P23)/2</f>
        <v>95.454545454545453</v>
      </c>
      <c r="G23" s="20">
        <f t="shared" ref="G23" si="26">((H23+I23+J23+K23+L23+M23+N23+O23)/8)*100</f>
        <v>100</v>
      </c>
      <c r="H23" s="46">
        <v>1</v>
      </c>
      <c r="I23" s="46">
        <v>1</v>
      </c>
      <c r="J23" s="46">
        <v>1</v>
      </c>
      <c r="K23" s="46">
        <v>1</v>
      </c>
      <c r="L23" s="46">
        <v>1</v>
      </c>
      <c r="M23" s="46">
        <v>1</v>
      </c>
      <c r="N23" s="46">
        <v>1</v>
      </c>
      <c r="O23" s="46">
        <v>1</v>
      </c>
      <c r="P23" s="46">
        <v>90.909090909090907</v>
      </c>
      <c r="Q23" s="46">
        <v>1</v>
      </c>
      <c r="R23" s="46">
        <v>1</v>
      </c>
      <c r="S23" s="46">
        <v>1</v>
      </c>
      <c r="T23" s="46">
        <v>1</v>
      </c>
      <c r="U23" s="46">
        <v>1</v>
      </c>
      <c r="V23" s="46">
        <v>1</v>
      </c>
      <c r="W23" s="46">
        <v>1</v>
      </c>
      <c r="X23" s="46">
        <v>1</v>
      </c>
      <c r="Y23" s="46">
        <v>0</v>
      </c>
      <c r="Z23" s="46">
        <v>1</v>
      </c>
      <c r="AA23" s="46">
        <v>1</v>
      </c>
      <c r="AB23" s="46">
        <v>100</v>
      </c>
      <c r="AC23" s="46">
        <v>1</v>
      </c>
      <c r="AD23" s="46">
        <v>1</v>
      </c>
      <c r="AE23" s="46">
        <v>1</v>
      </c>
      <c r="AF23" s="46">
        <v>1</v>
      </c>
      <c r="AG23" s="20">
        <f t="shared" ref="AG23" si="27">(AH23+AL23)/2</f>
        <v>98.888888888888886</v>
      </c>
      <c r="AH23" s="51">
        <f t="shared" ref="AH23" si="28">(AI23+AJ23)/(AK23+AJ23+AI23)*100</f>
        <v>99.047619047619051</v>
      </c>
      <c r="AI23" s="46">
        <v>182</v>
      </c>
      <c r="AJ23" s="46">
        <v>130</v>
      </c>
      <c r="AK23" s="46">
        <v>3</v>
      </c>
      <c r="AL23" s="20">
        <f t="shared" ref="AL23" si="29">(AM23+AN23)/(AO23+AN23+AM23)*100</f>
        <v>98.730158730158735</v>
      </c>
      <c r="AM23" s="46">
        <v>187</v>
      </c>
      <c r="AN23" s="46">
        <v>124</v>
      </c>
      <c r="AO23" s="46">
        <v>4</v>
      </c>
      <c r="AP23" s="37">
        <f t="shared" ref="AP23" si="30">(AQ23+AX23)/2</f>
        <v>99.206349206349202</v>
      </c>
      <c r="AQ23" s="44">
        <v>100</v>
      </c>
      <c r="AR23" s="46">
        <v>1</v>
      </c>
      <c r="AS23" s="46">
        <v>1</v>
      </c>
      <c r="AT23" s="46">
        <v>1</v>
      </c>
      <c r="AU23" s="46">
        <v>1</v>
      </c>
      <c r="AV23" s="46">
        <v>1</v>
      </c>
      <c r="AW23" s="46">
        <v>1</v>
      </c>
      <c r="AX23" s="20">
        <f t="shared" ref="AX23" si="31">(AY23+AZ23)/(BA23+AZ23+AY23)*100</f>
        <v>98.412698412698404</v>
      </c>
      <c r="AY23" s="46">
        <v>181</v>
      </c>
      <c r="AZ23" s="46">
        <v>129</v>
      </c>
      <c r="BA23" s="46">
        <v>5</v>
      </c>
      <c r="BB23" s="37">
        <f t="shared" ref="BB23" si="32">(BC23*0.3)+(BI23*0.4)+(BP23*0.3)</f>
        <v>64.421052631578945</v>
      </c>
      <c r="BC23" s="46">
        <v>40</v>
      </c>
      <c r="BD23" s="46">
        <v>0</v>
      </c>
      <c r="BE23" s="46">
        <v>0</v>
      </c>
      <c r="BF23" s="46">
        <v>1</v>
      </c>
      <c r="BG23" s="46">
        <v>1</v>
      </c>
      <c r="BH23" s="46">
        <v>0</v>
      </c>
      <c r="BI23" s="46">
        <v>60</v>
      </c>
      <c r="BJ23" s="46">
        <v>0</v>
      </c>
      <c r="BK23" s="46">
        <v>0</v>
      </c>
      <c r="BL23" s="46">
        <v>0</v>
      </c>
      <c r="BM23" s="46">
        <v>1</v>
      </c>
      <c r="BN23" s="46">
        <v>1</v>
      </c>
      <c r="BO23" s="46">
        <v>1</v>
      </c>
      <c r="BP23" s="20">
        <f t="shared" ref="BP23" si="33">(BQ23+BR23)/(BS23+BR23+BQ23)*100</f>
        <v>94.73684210526315</v>
      </c>
      <c r="BQ23" s="46">
        <v>33</v>
      </c>
      <c r="BR23" s="46">
        <v>39</v>
      </c>
      <c r="BS23" s="46">
        <v>4</v>
      </c>
      <c r="BT23" s="37">
        <f t="shared" ref="BT23" si="34">(BU23*0.4)+(BY23*0.4)+(CC23*0.2)</f>
        <v>98.984126984126988</v>
      </c>
      <c r="BU23" s="20">
        <f t="shared" ref="BU23" si="35">(BV23+BW23)/(BX23+BW23+BV23)*100</f>
        <v>99.047619047619051</v>
      </c>
      <c r="BV23" s="46">
        <v>187</v>
      </c>
      <c r="BW23" s="46">
        <v>125</v>
      </c>
      <c r="BX23" s="46">
        <v>3</v>
      </c>
      <c r="BY23" s="20">
        <f t="shared" ref="BY23" si="36">(BZ23+CA23)/(CB23+CA23+BZ23)*100</f>
        <v>99.047619047619051</v>
      </c>
      <c r="BZ23" s="46">
        <v>195</v>
      </c>
      <c r="CA23" s="46">
        <v>117</v>
      </c>
      <c r="CB23" s="46">
        <v>3</v>
      </c>
      <c r="CC23" s="20">
        <f t="shared" ref="CC23" si="37">(CD23+CE23)/(CF23+CE23+CD23)*100</f>
        <v>98.730158730158735</v>
      </c>
      <c r="CD23" s="46">
        <v>175</v>
      </c>
      <c r="CE23" s="46">
        <v>136</v>
      </c>
      <c r="CF23" s="46">
        <v>4</v>
      </c>
      <c r="CG23" s="37">
        <f t="shared" ref="CG23" si="38">(CH23*0.3)+(CL23*0.2)+(CP23*0.5)</f>
        <v>98.126984126984127</v>
      </c>
      <c r="CH23" s="20">
        <f t="shared" ref="CH23" si="39">(CI23+CJ23)/(CK23+CJ23+CI23)*100</f>
        <v>99.047619047619051</v>
      </c>
      <c r="CI23" s="46">
        <v>226</v>
      </c>
      <c r="CJ23" s="46">
        <v>86</v>
      </c>
      <c r="CK23" s="46">
        <v>3</v>
      </c>
      <c r="CL23" s="20">
        <f t="shared" ref="CL23" si="40">(CM23+CN23)/(CO23+CN23+CM23)*100</f>
        <v>98.412698412698404</v>
      </c>
      <c r="CM23" s="46">
        <v>176</v>
      </c>
      <c r="CN23" s="46">
        <v>134</v>
      </c>
      <c r="CO23" s="46">
        <v>5</v>
      </c>
      <c r="CP23" s="20">
        <f t="shared" ref="CP23" si="41">(CQ23+CR23)/(CS23+CR23+CQ23)*100</f>
        <v>97.460317460317455</v>
      </c>
      <c r="CQ23" s="46">
        <v>173</v>
      </c>
      <c r="CR23" s="46">
        <v>134</v>
      </c>
      <c r="CS23" s="46">
        <v>8</v>
      </c>
    </row>
    <row r="24" spans="1:97" ht="45" customHeight="1" x14ac:dyDescent="0.25">
      <c r="A24" s="15">
        <v>234</v>
      </c>
      <c r="B24" s="16" t="s">
        <v>93</v>
      </c>
      <c r="C24" s="42" t="s">
        <v>91</v>
      </c>
      <c r="D24" s="37">
        <f t="shared" ref="D24" si="42">(E24+AP24+BB24+BT24+CG24)/5</f>
        <v>88.035692397490152</v>
      </c>
      <c r="E24" s="37">
        <f t="shared" ref="E24" si="43">(F24*0.3)+(AB24*0.3)+(AG24*0.4)</f>
        <v>90.454545454545453</v>
      </c>
      <c r="F24" s="37">
        <f t="shared" ref="F24" si="44">(G24+P24)/2</f>
        <v>68.181818181818187</v>
      </c>
      <c r="G24" s="20">
        <f t="shared" ref="G24" si="45">((H24+I24+J24+K24+L24+M24+N24+O24)/8)*100</f>
        <v>100</v>
      </c>
      <c r="H24" s="44">
        <v>1</v>
      </c>
      <c r="I24" s="44">
        <v>1</v>
      </c>
      <c r="J24" s="44">
        <v>1</v>
      </c>
      <c r="K24" s="44">
        <v>1</v>
      </c>
      <c r="L24" s="44">
        <v>1</v>
      </c>
      <c r="M24" s="44">
        <v>1</v>
      </c>
      <c r="N24" s="44">
        <v>1</v>
      </c>
      <c r="O24" s="44">
        <v>1</v>
      </c>
      <c r="P24" s="15">
        <v>36.363636363636367</v>
      </c>
      <c r="Q24" s="38">
        <v>1</v>
      </c>
      <c r="R24" s="38">
        <v>1</v>
      </c>
      <c r="S24" s="38">
        <v>0</v>
      </c>
      <c r="T24" s="38">
        <v>0</v>
      </c>
      <c r="U24" s="38">
        <v>0</v>
      </c>
      <c r="V24" s="38">
        <v>0</v>
      </c>
      <c r="W24" s="39">
        <v>0</v>
      </c>
      <c r="X24" s="38">
        <v>0</v>
      </c>
      <c r="Y24" s="38">
        <v>0</v>
      </c>
      <c r="Z24" s="38">
        <v>1</v>
      </c>
      <c r="AA24" s="38">
        <v>1</v>
      </c>
      <c r="AB24" s="19">
        <v>100</v>
      </c>
      <c r="AC24" s="38">
        <v>1</v>
      </c>
      <c r="AD24" s="38">
        <v>1</v>
      </c>
      <c r="AE24" s="38">
        <v>1</v>
      </c>
      <c r="AF24" s="38">
        <v>1</v>
      </c>
      <c r="AG24" s="20">
        <f t="shared" ref="AG24" si="46">(AH24+AL24)/2</f>
        <v>100</v>
      </c>
      <c r="AH24" s="51">
        <f t="shared" ref="AH24" si="47">(AI24+AJ24)/(AK24+AJ24+AI24)*100</f>
        <v>100</v>
      </c>
      <c r="AI24" s="44">
        <v>195</v>
      </c>
      <c r="AJ24" s="44">
        <v>72</v>
      </c>
      <c r="AK24" s="44">
        <v>0</v>
      </c>
      <c r="AL24" s="20">
        <f t="shared" ref="AL24" si="48">(AM24+AN24)/(AO24+AN24+AM24)*100</f>
        <v>100</v>
      </c>
      <c r="AM24" s="44">
        <v>194</v>
      </c>
      <c r="AN24" s="44">
        <v>73</v>
      </c>
      <c r="AO24" s="44">
        <v>0</v>
      </c>
      <c r="AP24" s="37">
        <f t="shared" ref="AP24" si="49">(AQ24+AX24)/2</f>
        <v>99.438202247191015</v>
      </c>
      <c r="AQ24" s="19">
        <v>100</v>
      </c>
      <c r="AR24" s="44">
        <v>1</v>
      </c>
      <c r="AS24" s="44">
        <v>1</v>
      </c>
      <c r="AT24" s="44">
        <v>1</v>
      </c>
      <c r="AU24" s="44">
        <v>1</v>
      </c>
      <c r="AV24" s="44">
        <v>1</v>
      </c>
      <c r="AW24" s="44">
        <v>1</v>
      </c>
      <c r="AX24" s="20">
        <f t="shared" ref="AX24" si="50">(AY24+AZ24)/(BA24+AZ24+AY24)*100</f>
        <v>98.876404494382015</v>
      </c>
      <c r="AY24" s="44">
        <v>192</v>
      </c>
      <c r="AZ24" s="44">
        <v>72</v>
      </c>
      <c r="BA24" s="44">
        <v>3</v>
      </c>
      <c r="BB24" s="37">
        <f t="shared" ref="BB24" si="51">(BC24*0.3)+(BI24*0.4)+(BP24*0.3)</f>
        <v>50.285714285714278</v>
      </c>
      <c r="BC24" s="19">
        <v>20</v>
      </c>
      <c r="BD24" s="45">
        <v>0</v>
      </c>
      <c r="BE24" s="45">
        <v>0</v>
      </c>
      <c r="BF24" s="45">
        <v>0</v>
      </c>
      <c r="BG24" s="45">
        <v>1</v>
      </c>
      <c r="BH24" s="45">
        <v>0</v>
      </c>
      <c r="BI24" s="19">
        <v>40</v>
      </c>
      <c r="BJ24" s="45">
        <v>0</v>
      </c>
      <c r="BK24" s="45">
        <v>0</v>
      </c>
      <c r="BL24" s="45">
        <v>0</v>
      </c>
      <c r="BM24" s="39">
        <v>1</v>
      </c>
      <c r="BN24" s="45">
        <v>1</v>
      </c>
      <c r="BO24" s="45">
        <v>0</v>
      </c>
      <c r="BP24" s="20">
        <f t="shared" ref="BP24" si="52">(BQ24+BR24)/(BS24+BR24+BQ24)*100</f>
        <v>94.285714285714278</v>
      </c>
      <c r="BQ24" s="44">
        <v>17</v>
      </c>
      <c r="BR24" s="44">
        <v>16</v>
      </c>
      <c r="BS24" s="44">
        <v>2</v>
      </c>
      <c r="BT24" s="37">
        <f t="shared" ref="BT24" si="53">(BU24*0.4)+(BY24*0.4)+(CC24*0.2)</f>
        <v>100</v>
      </c>
      <c r="BU24" s="20">
        <f t="shared" ref="BU24" si="54">(BV24+BW24)/(BX24+BW24+BV24)*100</f>
        <v>100</v>
      </c>
      <c r="BV24" s="44">
        <v>191</v>
      </c>
      <c r="BW24" s="44">
        <v>76</v>
      </c>
      <c r="BX24" s="44">
        <v>0</v>
      </c>
      <c r="BY24" s="20">
        <f t="shared" ref="BY24" si="55">(BZ24+CA24)/(CB24+CA24+BZ24)*100</f>
        <v>100</v>
      </c>
      <c r="BZ24" s="44">
        <v>200</v>
      </c>
      <c r="CA24" s="44">
        <v>67</v>
      </c>
      <c r="CB24" s="44">
        <v>0</v>
      </c>
      <c r="CC24" s="20">
        <f t="shared" ref="CC24" si="56">(CD24+CE24)/(CF24+CE24+CD24)*100</f>
        <v>100</v>
      </c>
      <c r="CD24" s="44">
        <v>201</v>
      </c>
      <c r="CE24" s="44">
        <v>66</v>
      </c>
      <c r="CF24" s="44">
        <v>0</v>
      </c>
      <c r="CG24" s="37">
        <f t="shared" ref="CG24" si="57">(CH24*0.3)+(CL24*0.2)+(CP24*0.5)</f>
        <v>100</v>
      </c>
      <c r="CH24" s="20">
        <f t="shared" ref="CH24" si="58">(CI24+CJ24)/(CK24+CJ24+CI24)*100</f>
        <v>100</v>
      </c>
      <c r="CI24" s="44">
        <v>228</v>
      </c>
      <c r="CJ24" s="44">
        <v>39</v>
      </c>
      <c r="CK24" s="44">
        <v>0</v>
      </c>
      <c r="CL24" s="20">
        <f t="shared" ref="CL24" si="59">(CM24+CN24)/(CO24+CN24+CM24)*100</f>
        <v>100</v>
      </c>
      <c r="CM24" s="44">
        <v>184</v>
      </c>
      <c r="CN24" s="44">
        <v>83</v>
      </c>
      <c r="CO24" s="44">
        <v>0</v>
      </c>
      <c r="CP24" s="20">
        <f t="shared" ref="CP24" si="60">(CQ24+CR24)/(CS24+CR24+CQ24)*100</f>
        <v>100</v>
      </c>
      <c r="CQ24" s="44">
        <v>189</v>
      </c>
      <c r="CR24" s="44">
        <v>78</v>
      </c>
      <c r="CS24" s="44">
        <v>0</v>
      </c>
    </row>
  </sheetData>
  <sortState ref="A9:CR274">
    <sortCondition ref="A274"/>
  </sortState>
  <mergeCells count="37">
    <mergeCell ref="AP3:BA3"/>
    <mergeCell ref="AP4:BA4"/>
    <mergeCell ref="E3:AO3"/>
    <mergeCell ref="E4:AO4"/>
    <mergeCell ref="D2:CS2"/>
    <mergeCell ref="CG4:CS4"/>
    <mergeCell ref="BT4:CF4"/>
    <mergeCell ref="CG3:CS3"/>
    <mergeCell ref="BT3:CF3"/>
    <mergeCell ref="BB3:BS3"/>
    <mergeCell ref="BB4:BS4"/>
    <mergeCell ref="AQ5:AW5"/>
    <mergeCell ref="AX5:BA5"/>
    <mergeCell ref="AP5:AP6"/>
    <mergeCell ref="AG5:AG6"/>
    <mergeCell ref="AB5:AF5"/>
    <mergeCell ref="AH5:AK5"/>
    <mergeCell ref="AL5:AO5"/>
    <mergeCell ref="CP5:CS5"/>
    <mergeCell ref="BI5:BO5"/>
    <mergeCell ref="BC5:BH5"/>
    <mergeCell ref="BB5:BB6"/>
    <mergeCell ref="CG5:CG6"/>
    <mergeCell ref="BT5:BT6"/>
    <mergeCell ref="BP5:BS5"/>
    <mergeCell ref="BU5:BX5"/>
    <mergeCell ref="BY5:CB5"/>
    <mergeCell ref="CC5:CF5"/>
    <mergeCell ref="CH5:CK5"/>
    <mergeCell ref="CL5:CO5"/>
    <mergeCell ref="G5:O5"/>
    <mergeCell ref="P5:AA5"/>
    <mergeCell ref="A2:A5"/>
    <mergeCell ref="F5:F6"/>
    <mergeCell ref="E5:E6"/>
    <mergeCell ref="D3:D6"/>
    <mergeCell ref="C2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т. 4.1. сводная таблица данных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Зверева Елена Леонидовна</cp:lastModifiedBy>
  <dcterms:created xsi:type="dcterms:W3CDTF">2016-12-20T05:46:52Z</dcterms:created>
  <dcterms:modified xsi:type="dcterms:W3CDTF">2024-12-04T09:12:35Z</dcterms:modified>
</cp:coreProperties>
</file>